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05" windowWidth="14805" windowHeight="6570" firstSheet="1" activeTab="1"/>
  </bookViews>
  <sheets>
    <sheet name="元ﾃﾞｰﾀ" sheetId="1" state="hidden" r:id="rId1"/>
    <sheet name="回路契約内訳" sheetId="2" r:id="rId2"/>
    <sheet name="データ" sheetId="3" state="hidden" r:id="rId3"/>
  </sheets>
  <definedNames>
    <definedName name="_xlfn.IFERROR" hidden="1">#NAME?</definedName>
    <definedName name="_xlnm.Print_Area" localSheetId="1">'回路契約内訳'!$A$1:$AJ$69</definedName>
  </definedNames>
  <calcPr fullCalcOnLoad="1"/>
</workbook>
</file>

<file path=xl/sharedStrings.xml><?xml version="1.0" encoding="utf-8"?>
<sst xmlns="http://schemas.openxmlformats.org/spreadsheetml/2006/main" count="319" uniqueCount="81">
  <si>
    <t>回路契約申込書別紙　（契約容量計算書）</t>
  </si>
  <si>
    <t>※入力方法</t>
  </si>
  <si>
    <t>：プルダウンからお選びください</t>
  </si>
  <si>
    <t>：入力ください</t>
  </si>
  <si>
    <t>１．ご契約情報を入力ください。</t>
  </si>
  <si>
    <t>お客さま名（ご契約名義）</t>
  </si>
  <si>
    <t>ご使用場所（住所）</t>
  </si>
  <si>
    <t>２．回路内訳を入力ください。</t>
  </si>
  <si>
    <t>■一般回路（単相100V、20A回路）</t>
  </si>
  <si>
    <t>業種</t>
  </si>
  <si>
    <t>平均負荷設備容量</t>
  </si>
  <si>
    <t>回路数</t>
  </si>
  <si>
    <t>容量</t>
  </si>
  <si>
    <t>　</t>
  </si>
  <si>
    <t/>
  </si>
  <si>
    <r>
      <t>V</t>
    </r>
    <r>
      <rPr>
        <sz val="11"/>
        <color theme="1"/>
        <rFont val="Calibri"/>
        <family val="3"/>
      </rPr>
      <t>A</t>
    </r>
  </si>
  <si>
    <t>×</t>
  </si>
  <si>
    <t>＝</t>
  </si>
  <si>
    <t>･･･</t>
  </si>
  <si>
    <t>①</t>
  </si>
  <si>
    <t>②</t>
  </si>
  <si>
    <t>③</t>
  </si>
  <si>
    <t>■特殊回路（上記以外）</t>
  </si>
  <si>
    <t>※特殊回路がある場合は別途仕様書を添付ください。</t>
  </si>
  <si>
    <t>負荷設備</t>
  </si>
  <si>
    <t>電圧</t>
  </si>
  <si>
    <t>入力電流</t>
  </si>
  <si>
    <t>負荷容量</t>
  </si>
  <si>
    <t>Ｖ</t>
  </si>
  <si>
    <t>Ａ</t>
  </si>
  <si>
    <t>④</t>
  </si>
  <si>
    <t>⑤</t>
  </si>
  <si>
    <t>⑥</t>
  </si>
  <si>
    <t>①～⑥合計</t>
  </si>
  <si>
    <t>⑦</t>
  </si>
  <si>
    <r>
      <t>＜容量圧縮＞</t>
    </r>
    <r>
      <rPr>
        <b/>
        <sz val="11"/>
        <color indexed="8"/>
        <rFont val="ＭＳ Ｐゴシック"/>
        <family val="3"/>
      </rPr>
      <t>　⑦の値に係数をかけ容量を圧縮します。</t>
    </r>
  </si>
  <si>
    <t>最初の6キロボルトアンペアまで</t>
  </si>
  <si>
    <t>VA</t>
  </si>
  <si>
    <t>％</t>
  </si>
  <si>
    <t>⑧</t>
  </si>
  <si>
    <t>次の14キロボルトアンペアまで</t>
  </si>
  <si>
    <t>⑨</t>
  </si>
  <si>
    <t>次の30キロボルトアンペアまで</t>
  </si>
  <si>
    <t>⑩</t>
  </si>
  <si>
    <t>50キロボルトアンペアをこえる部分につき</t>
  </si>
  <si>
    <t>⑪</t>
  </si>
  <si>
    <t>⑧～⑪合計</t>
  </si>
  <si>
    <t>kVA</t>
  </si>
  <si>
    <t>≒</t>
  </si>
  <si>
    <r>
      <t>kVA</t>
    </r>
    <r>
      <rPr>
        <sz val="10"/>
        <color indexed="8"/>
        <rFont val="ＭＳ Ｐゴシック"/>
        <family val="3"/>
      </rPr>
      <t>（小数点第一位四捨五入）</t>
    </r>
  </si>
  <si>
    <t>◎</t>
  </si>
  <si>
    <t>新しいご契約容量</t>
  </si>
  <si>
    <t>＜契約容量の算定方法について＞</t>
  </si>
  <si>
    <t>○回路契約の契約容量は、原則として当資料（契約容量計算書）を用いて計算いたします。</t>
  </si>
  <si>
    <t>○契約容量は，小数点以下第１位で四捨五入いたします。</t>
  </si>
  <si>
    <t>○各負荷設備の入力換算は電気供給約款別表4〔負荷設備の入力換算容量〕を準用いたします。</t>
  </si>
  <si>
    <t>⑨</t>
  </si>
  <si>
    <t>⑫</t>
  </si>
  <si>
    <t>⑬</t>
  </si>
  <si>
    <t>⑮</t>
  </si>
  <si>
    <t>⑯</t>
  </si>
  <si>
    <t>業種</t>
  </si>
  <si>
    <t>住宅</t>
  </si>
  <si>
    <t>アパート・寮</t>
  </si>
  <si>
    <t>商店</t>
  </si>
  <si>
    <t>事務所</t>
  </si>
  <si>
    <t>旅館・飲食店</t>
  </si>
  <si>
    <t>劇場・娯楽場</t>
  </si>
  <si>
    <t>学校・病院</t>
  </si>
  <si>
    <t>その他</t>
  </si>
  <si>
    <t>平均負荷設備容量</t>
  </si>
  <si>
    <t>⑭</t>
  </si>
  <si>
    <t>⑪</t>
  </si>
  <si>
    <t>⑰</t>
  </si>
  <si>
    <t>⑱</t>
  </si>
  <si>
    <t>負荷容量 （小数点第一位四捨五入）</t>
  </si>
  <si>
    <t>①～⑮合計</t>
  </si>
  <si>
    <t>⑲</t>
  </si>
  <si>
    <t>⑳</t>
  </si>
  <si>
    <t>⑰～⑳合計</t>
  </si>
  <si>
    <r>
      <t>＜容量圧縮＞</t>
    </r>
    <r>
      <rPr>
        <b/>
        <sz val="11"/>
        <color indexed="8"/>
        <rFont val="ＭＳ Ｐゴシック"/>
        <family val="3"/>
      </rPr>
      <t>　⑯の値に係数をかけ容量を圧縮します。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</si>
</sst>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60" applyProtection="1">
      <alignment vertical="center"/>
      <protection hidden="1"/>
    </xf>
    <xf numFmtId="0" fontId="4" fillId="0" borderId="10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10" xfId="60" applyFont="1" applyBorder="1" applyAlignment="1" applyProtection="1">
      <alignment horizontal="left" vertical="center"/>
      <protection hidden="1"/>
    </xf>
    <xf numFmtId="0" fontId="4" fillId="7" borderId="12" xfId="60" applyFont="1" applyFill="1" applyBorder="1" applyAlignment="1" applyProtection="1">
      <alignment horizontal="center" vertical="center"/>
      <protection hidden="1"/>
    </xf>
    <xf numFmtId="0" fontId="4" fillId="7" borderId="13" xfId="60" applyFont="1" applyFill="1" applyBorder="1" applyAlignment="1" applyProtection="1">
      <alignment horizontal="center" vertical="center"/>
      <protection hidden="1"/>
    </xf>
    <xf numFmtId="0" fontId="6" fillId="0" borderId="0" xfId="60" applyFont="1" applyBorder="1" applyAlignment="1" applyProtection="1">
      <alignment horizontal="left" vertical="center"/>
      <protection hidden="1"/>
    </xf>
    <xf numFmtId="0" fontId="4" fillId="5" borderId="12" xfId="60" applyFont="1" applyFill="1" applyBorder="1" applyAlignment="1" applyProtection="1">
      <alignment horizontal="center" vertical="center"/>
      <protection hidden="1"/>
    </xf>
    <xf numFmtId="0" fontId="4" fillId="5" borderId="13" xfId="60" applyFont="1" applyFill="1" applyBorder="1" applyAlignment="1" applyProtection="1">
      <alignment horizontal="center" vertical="center"/>
      <protection hidden="1"/>
    </xf>
    <xf numFmtId="0" fontId="6" fillId="0" borderId="10" xfId="60" applyFont="1" applyBorder="1" applyAlignment="1" applyProtection="1">
      <alignment horizontal="left" vertical="center"/>
      <protection hidden="1"/>
    </xf>
    <xf numFmtId="0" fontId="6" fillId="0" borderId="0" xfId="60" applyFont="1" applyFill="1" applyBorder="1" applyAlignment="1" applyProtection="1">
      <alignment horizontal="left" vertical="center"/>
      <protection hidden="1"/>
    </xf>
    <xf numFmtId="0" fontId="7" fillId="0" borderId="0" xfId="60" applyFont="1" applyBorder="1" applyAlignment="1" applyProtection="1">
      <alignment horizontal="left" vertical="center"/>
      <protection hidden="1"/>
    </xf>
    <xf numFmtId="0" fontId="0" fillId="0" borderId="0" xfId="60" applyBorder="1" applyProtection="1">
      <alignment vertical="center"/>
      <protection hidden="1"/>
    </xf>
    <xf numFmtId="0" fontId="8" fillId="0" borderId="10" xfId="60" applyFont="1" applyBorder="1" applyProtection="1">
      <alignment vertical="center"/>
      <protection hidden="1"/>
    </xf>
    <xf numFmtId="0" fontId="45" fillId="0" borderId="0" xfId="60" applyFont="1" applyBorder="1" applyProtection="1">
      <alignment vertical="center"/>
      <protection hidden="1"/>
    </xf>
    <xf numFmtId="0" fontId="0" fillId="0" borderId="10" xfId="60" applyBorder="1" applyProtection="1">
      <alignment vertical="center"/>
      <protection hidden="1"/>
    </xf>
    <xf numFmtId="0" fontId="0" fillId="0" borderId="0" xfId="60" applyFont="1" applyBorder="1" applyProtection="1">
      <alignment vertical="center"/>
      <protection hidden="1"/>
    </xf>
    <xf numFmtId="0" fontId="46" fillId="0" borderId="0" xfId="60" applyFont="1" applyBorder="1" applyProtection="1">
      <alignment vertical="center"/>
      <protection hidden="1"/>
    </xf>
    <xf numFmtId="0" fontId="47" fillId="0" borderId="0" xfId="60" applyFont="1" applyBorder="1" applyAlignment="1" applyProtection="1">
      <alignment vertical="center"/>
      <protection hidden="1"/>
    </xf>
    <xf numFmtId="0" fontId="0" fillId="0" borderId="0" xfId="6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60" applyBorder="1" applyAlignment="1" applyProtection="1">
      <alignment vertical="center"/>
      <protection hidden="1"/>
    </xf>
    <xf numFmtId="0" fontId="0" fillId="0" borderId="0" xfId="60" applyBorder="1" applyAlignment="1" applyProtection="1">
      <alignment horizontal="center" vertical="center"/>
      <protection hidden="1"/>
    </xf>
    <xf numFmtId="0" fontId="0" fillId="0" borderId="0" xfId="60" applyBorder="1" applyAlignment="1" applyProtection="1">
      <alignment horizontal="left" vertical="center"/>
      <protection hidden="1"/>
    </xf>
    <xf numFmtId="0" fontId="0" fillId="0" borderId="0" xfId="60" applyFill="1" applyBorder="1" applyAlignment="1" applyProtection="1">
      <alignment horizontal="center" vertical="center"/>
      <protection/>
    </xf>
    <xf numFmtId="0" fontId="0" fillId="0" borderId="0" xfId="60" applyFont="1" applyFill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/>
    </xf>
    <xf numFmtId="0" fontId="0" fillId="0" borderId="14" xfId="60" applyBorder="1" applyAlignment="1" applyProtection="1">
      <alignment horizontal="left" vertical="center"/>
      <protection hidden="1"/>
    </xf>
    <xf numFmtId="0" fontId="0" fillId="0" borderId="14" xfId="60" applyBorder="1" applyAlignment="1" applyProtection="1">
      <alignment vertical="center"/>
      <protection hidden="1"/>
    </xf>
    <xf numFmtId="0" fontId="0" fillId="0" borderId="14" xfId="6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48" applyNumberFormat="1" applyFont="1" applyBorder="1" applyAlignment="1" applyProtection="1">
      <alignment vertical="center"/>
      <protection hidden="1"/>
    </xf>
    <xf numFmtId="0" fontId="0" fillId="0" borderId="14" xfId="48" applyNumberFormat="1" applyFont="1" applyBorder="1" applyAlignment="1" applyProtection="1">
      <alignment vertical="center"/>
      <protection/>
    </xf>
    <xf numFmtId="0" fontId="0" fillId="0" borderId="14" xfId="60" applyFont="1" applyBorder="1" applyProtection="1">
      <alignment vertical="center"/>
      <protection hidden="1"/>
    </xf>
    <xf numFmtId="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48" applyNumberFormat="1" applyFont="1" applyBorder="1" applyAlignment="1" applyProtection="1">
      <alignment vertical="center"/>
      <protection/>
    </xf>
    <xf numFmtId="0" fontId="48" fillId="0" borderId="0" xfId="60" applyFont="1" applyBorder="1" applyAlignment="1" applyProtection="1">
      <alignment vertical="center"/>
      <protection hidden="1"/>
    </xf>
    <xf numFmtId="49" fontId="0" fillId="0" borderId="0" xfId="60" applyNumberFormat="1" applyFont="1" applyBorder="1" applyAlignment="1" applyProtection="1">
      <alignment vertical="center"/>
      <protection hidden="1"/>
    </xf>
    <xf numFmtId="49" fontId="48" fillId="0" borderId="0" xfId="60" applyNumberFormat="1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40" fillId="0" borderId="15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0" borderId="10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11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60" applyFill="1" applyBorder="1" applyAlignment="1" applyProtection="1">
      <alignment horizontal="center" vertical="center"/>
      <protection hidden="1"/>
    </xf>
    <xf numFmtId="0" fontId="0" fillId="0" borderId="0" xfId="6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7" borderId="12" xfId="60" applyFont="1" applyFill="1" applyBorder="1" applyAlignment="1" applyProtection="1">
      <alignment vertical="center"/>
      <protection locked="0"/>
    </xf>
    <xf numFmtId="0" fontId="0" fillId="7" borderId="21" xfId="0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0" fillId="0" borderId="12" xfId="6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5" borderId="12" xfId="6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0" borderId="21" xfId="60" applyBorder="1" applyAlignment="1" applyProtection="1">
      <alignment vertical="center"/>
      <protection hidden="1"/>
    </xf>
    <xf numFmtId="0" fontId="0" fillId="0" borderId="13" xfId="60" applyBorder="1" applyAlignment="1" applyProtection="1">
      <alignment vertical="center"/>
      <protection hidden="1"/>
    </xf>
    <xf numFmtId="0" fontId="3" fillId="25" borderId="15" xfId="60" applyFont="1" applyFill="1" applyBorder="1" applyAlignment="1" applyProtection="1">
      <alignment horizontal="center" vertical="center"/>
      <protection hidden="1"/>
    </xf>
    <xf numFmtId="0" fontId="3" fillId="25" borderId="16" xfId="60" applyFont="1" applyFill="1" applyBorder="1" applyAlignment="1" applyProtection="1">
      <alignment horizontal="center" vertical="center"/>
      <protection hidden="1"/>
    </xf>
    <xf numFmtId="0" fontId="3" fillId="25" borderId="17" xfId="60" applyFont="1" applyFill="1" applyBorder="1" applyAlignment="1" applyProtection="1">
      <alignment horizontal="center" vertical="center"/>
      <protection hidden="1"/>
    </xf>
    <xf numFmtId="0" fontId="49" fillId="0" borderId="22" xfId="60" applyFont="1" applyBorder="1" applyAlignment="1" applyProtection="1">
      <alignment horizontal="left" vertical="center"/>
      <protection hidden="1"/>
    </xf>
    <xf numFmtId="0" fontId="49" fillId="0" borderId="23" xfId="60" applyFont="1" applyBorder="1" applyAlignment="1" applyProtection="1">
      <alignment horizontal="left" vertical="center"/>
      <protection hidden="1"/>
    </xf>
    <xf numFmtId="0" fontId="49" fillId="0" borderId="24" xfId="60" applyFont="1" applyBorder="1" applyAlignment="1" applyProtection="1">
      <alignment horizontal="left" vertical="center"/>
      <protection hidden="1"/>
    </xf>
    <xf numFmtId="0" fontId="47" fillId="5" borderId="25" xfId="60" applyFont="1" applyFill="1" applyBorder="1" applyAlignment="1" applyProtection="1">
      <alignment vertical="center"/>
      <protection locked="0"/>
    </xf>
    <xf numFmtId="0" fontId="47" fillId="5" borderId="23" xfId="60" applyFont="1" applyFill="1" applyBorder="1" applyAlignment="1" applyProtection="1">
      <alignment vertical="center"/>
      <protection locked="0"/>
    </xf>
    <xf numFmtId="0" fontId="47" fillId="5" borderId="26" xfId="60" applyFont="1" applyFill="1" applyBorder="1" applyAlignment="1" applyProtection="1">
      <alignment vertical="center"/>
      <protection locked="0"/>
    </xf>
    <xf numFmtId="0" fontId="49" fillId="0" borderId="27" xfId="60" applyFont="1" applyBorder="1" applyAlignment="1" applyProtection="1">
      <alignment horizontal="left" vertical="center"/>
      <protection hidden="1"/>
    </xf>
    <xf numFmtId="0" fontId="49" fillId="0" borderId="28" xfId="60" applyFont="1" applyBorder="1" applyAlignment="1" applyProtection="1">
      <alignment horizontal="left" vertical="center"/>
      <protection hidden="1"/>
    </xf>
    <xf numFmtId="0" fontId="49" fillId="0" borderId="29" xfId="60" applyFont="1" applyBorder="1" applyAlignment="1" applyProtection="1">
      <alignment horizontal="left" vertical="center"/>
      <protection hidden="1"/>
    </xf>
    <xf numFmtId="0" fontId="47" fillId="5" borderId="30" xfId="60" applyFont="1" applyFill="1" applyBorder="1" applyAlignment="1" applyProtection="1">
      <alignment vertical="center"/>
      <protection locked="0"/>
    </xf>
    <xf numFmtId="0" fontId="47" fillId="5" borderId="28" xfId="60" applyFont="1" applyFill="1" applyBorder="1" applyAlignment="1" applyProtection="1">
      <alignment vertical="center"/>
      <protection locked="0"/>
    </xf>
    <xf numFmtId="0" fontId="47" fillId="5" borderId="31" xfId="60" applyFont="1" applyFill="1" applyBorder="1" applyAlignment="1" applyProtection="1">
      <alignment vertical="center"/>
      <protection locked="0"/>
    </xf>
    <xf numFmtId="0" fontId="0" fillId="5" borderId="12" xfId="60" applyFont="1" applyFill="1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0" fillId="7" borderId="12" xfId="0" applyFill="1" applyBorder="1" applyAlignment="1" applyProtection="1">
      <alignment vertical="center"/>
      <protection locked="0"/>
    </xf>
    <xf numFmtId="0" fontId="0" fillId="5" borderId="12" xfId="60" applyFont="1" applyFill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right" vertical="center"/>
      <protection hidden="1"/>
    </xf>
    <xf numFmtId="0" fontId="0" fillId="0" borderId="12" xfId="48" applyNumberFormat="1" applyFont="1" applyBorder="1" applyAlignment="1" applyProtection="1">
      <alignment vertical="center"/>
      <protection hidden="1"/>
    </xf>
    <xf numFmtId="0" fontId="0" fillId="0" borderId="12" xfId="60" applyFont="1" applyBorder="1" applyAlignment="1" applyProtection="1">
      <alignment vertical="center"/>
      <protection hidden="1"/>
    </xf>
    <xf numFmtId="176" fontId="0" fillId="0" borderId="12" xfId="48" applyNumberFormat="1" applyFont="1" applyBorder="1" applyAlignment="1" applyProtection="1">
      <alignment vertical="center"/>
      <protection hidden="1"/>
    </xf>
    <xf numFmtId="176" fontId="0" fillId="0" borderId="21" xfId="48" applyNumberFormat="1" applyFont="1" applyBorder="1" applyAlignment="1" applyProtection="1">
      <alignment vertical="center"/>
      <protection/>
    </xf>
    <xf numFmtId="176" fontId="0" fillId="0" borderId="13" xfId="48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50" fillId="33" borderId="32" xfId="60" applyFont="1" applyFill="1" applyBorder="1" applyAlignment="1" applyProtection="1">
      <alignment horizontal="right" vertical="center"/>
      <protection hidden="1"/>
    </xf>
    <xf numFmtId="0" fontId="50" fillId="33" borderId="33" xfId="60" applyFont="1" applyFill="1" applyBorder="1" applyAlignment="1" applyProtection="1">
      <alignment horizontal="right" vertical="center"/>
      <protection hidden="1"/>
    </xf>
    <xf numFmtId="0" fontId="50" fillId="33" borderId="34" xfId="60" applyFont="1" applyFill="1" applyBorder="1" applyAlignment="1" applyProtection="1">
      <alignment horizontal="right" vertical="center"/>
      <protection hidden="1"/>
    </xf>
    <xf numFmtId="0" fontId="0" fillId="0" borderId="32" xfId="6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177" fontId="50" fillId="33" borderId="32" xfId="60" applyNumberFormat="1" applyFont="1" applyFill="1" applyBorder="1" applyAlignment="1" applyProtection="1">
      <alignment horizontal="right" vertical="center"/>
      <protection hidden="1"/>
    </xf>
    <xf numFmtId="177" fontId="50" fillId="33" borderId="33" xfId="60" applyNumberFormat="1" applyFont="1" applyFill="1" applyBorder="1" applyAlignment="1" applyProtection="1">
      <alignment horizontal="right" vertical="center"/>
      <protection hidden="1"/>
    </xf>
    <xf numFmtId="177" fontId="50" fillId="33" borderId="34" xfId="60" applyNumberFormat="1" applyFont="1" applyFill="1" applyBorder="1" applyAlignment="1" applyProtection="1">
      <alignment horizontal="right" vertical="center"/>
      <protection hidden="1"/>
    </xf>
    <xf numFmtId="0" fontId="0" fillId="5" borderId="12" xfId="60" applyFont="1" applyFill="1" applyBorder="1" applyAlignment="1" applyProtection="1">
      <alignment vertical="center"/>
      <protection hidden="1" locked="0"/>
    </xf>
    <xf numFmtId="0" fontId="0" fillId="5" borderId="21" xfId="0" applyFill="1" applyBorder="1" applyAlignment="1" applyProtection="1">
      <alignment vertical="center"/>
      <protection hidden="1" locked="0"/>
    </xf>
    <xf numFmtId="0" fontId="0" fillId="5" borderId="13" xfId="0" applyFill="1" applyBorder="1" applyAlignment="1" applyProtection="1">
      <alignment vertical="center"/>
      <protection hidden="1" locked="0"/>
    </xf>
    <xf numFmtId="0" fontId="0" fillId="7" borderId="12" xfId="0" applyFill="1" applyBorder="1" applyAlignment="1" applyProtection="1">
      <alignment vertical="center"/>
      <protection hidden="1" locked="0"/>
    </xf>
    <xf numFmtId="0" fontId="0" fillId="7" borderId="13" xfId="0" applyFill="1" applyBorder="1" applyAlignment="1" applyProtection="1">
      <alignment vertical="center"/>
      <protection hidden="1" locked="0"/>
    </xf>
    <xf numFmtId="0" fontId="0" fillId="5" borderId="12" xfId="60" applyFont="1" applyFill="1" applyBorder="1" applyAlignment="1" applyProtection="1">
      <alignment horizontal="center" vertical="center"/>
      <protection hidden="1" locked="0"/>
    </xf>
    <xf numFmtId="0" fontId="0" fillId="0" borderId="12" xfId="60" applyNumberFormat="1" applyBorder="1" applyAlignment="1" applyProtection="1">
      <alignment vertical="center"/>
      <protection hidden="1"/>
    </xf>
    <xf numFmtId="0" fontId="0" fillId="0" borderId="21" xfId="60" applyNumberFormat="1" applyBorder="1" applyAlignment="1" applyProtection="1">
      <alignment vertical="center"/>
      <protection hidden="1"/>
    </xf>
    <xf numFmtId="0" fontId="0" fillId="0" borderId="13" xfId="6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76" fontId="0" fillId="0" borderId="21" xfId="48" applyNumberFormat="1" applyFont="1" applyBorder="1" applyAlignment="1" applyProtection="1">
      <alignment vertical="center"/>
      <protection hidden="1"/>
    </xf>
    <xf numFmtId="176" fontId="0" fillId="0" borderId="13" xfId="48" applyNumberFormat="1" applyFont="1" applyBorder="1" applyAlignment="1" applyProtection="1">
      <alignment vertical="center"/>
      <protection hidden="1"/>
    </xf>
    <xf numFmtId="176" fontId="0" fillId="0" borderId="21" xfId="0" applyNumberFormat="1" applyBorder="1" applyAlignment="1" applyProtection="1">
      <alignment vertical="center"/>
      <protection hidden="1"/>
    </xf>
    <xf numFmtId="176" fontId="0" fillId="0" borderId="13" xfId="0" applyNumberFormat="1" applyBorder="1" applyAlignment="1" applyProtection="1">
      <alignment vertical="center"/>
      <protection hidden="1"/>
    </xf>
    <xf numFmtId="177" fontId="0" fillId="0" borderId="12" xfId="48" applyNumberFormat="1" applyFont="1" applyBorder="1" applyAlignment="1" applyProtection="1">
      <alignment vertical="center"/>
      <protection hidden="1"/>
    </xf>
    <xf numFmtId="0" fontId="0" fillId="0" borderId="21" xfId="0" applyNumberForma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177" fontId="0" fillId="0" borderId="32" xfId="60" applyNumberFormat="1" applyBorder="1" applyAlignment="1" applyProtection="1">
      <alignment vertical="center"/>
      <protection hidden="1"/>
    </xf>
    <xf numFmtId="177" fontId="0" fillId="0" borderId="33" xfId="0" applyNumberFormat="1" applyBorder="1" applyAlignment="1" applyProtection="1">
      <alignment vertical="center"/>
      <protection hidden="1"/>
    </xf>
    <xf numFmtId="177" fontId="0" fillId="0" borderId="34" xfId="0" applyNumberFormat="1" applyBorder="1" applyAlignment="1" applyProtection="1">
      <alignment vertical="center"/>
      <protection hidden="1"/>
    </xf>
    <xf numFmtId="0" fontId="0" fillId="5" borderId="13" xfId="60" applyFont="1" applyFill="1" applyBorder="1" applyAlignment="1" applyProtection="1">
      <alignment horizontal="center" vertical="center"/>
      <protection hidden="1" locked="0"/>
    </xf>
    <xf numFmtId="0" fontId="0" fillId="7" borderId="12" xfId="60" applyFont="1" applyFill="1" applyBorder="1" applyAlignment="1" applyProtection="1">
      <alignment vertical="center"/>
      <protection hidden="1" locked="0"/>
    </xf>
    <xf numFmtId="0" fontId="0" fillId="7" borderId="21" xfId="60" applyFont="1" applyFill="1" applyBorder="1" applyAlignment="1" applyProtection="1">
      <alignment vertical="center"/>
      <protection hidden="1" locked="0"/>
    </xf>
    <xf numFmtId="0" fontId="0" fillId="7" borderId="13" xfId="60" applyFont="1" applyFill="1" applyBorder="1" applyAlignment="1" applyProtection="1">
      <alignment vertical="center"/>
      <protection hidden="1" locked="0"/>
    </xf>
    <xf numFmtId="177" fontId="0" fillId="0" borderId="12" xfId="60" applyNumberFormat="1" applyBorder="1" applyAlignment="1" applyProtection="1">
      <alignment vertical="center"/>
      <protection hidden="1"/>
    </xf>
    <xf numFmtId="177" fontId="0" fillId="0" borderId="21" xfId="60" applyNumberFormat="1" applyBorder="1" applyAlignment="1" applyProtection="1">
      <alignment vertical="center"/>
      <protection hidden="1"/>
    </xf>
    <xf numFmtId="177" fontId="0" fillId="0" borderId="13" xfId="60" applyNumberFormat="1" applyBorder="1" applyAlignment="1" applyProtection="1">
      <alignment vertical="center"/>
      <protection hidden="1"/>
    </xf>
    <xf numFmtId="0" fontId="47" fillId="5" borderId="25" xfId="60" applyFont="1" applyFill="1" applyBorder="1" applyAlignment="1" applyProtection="1">
      <alignment vertical="center"/>
      <protection hidden="1" locked="0"/>
    </xf>
    <xf numFmtId="0" fontId="47" fillId="5" borderId="23" xfId="60" applyFont="1" applyFill="1" applyBorder="1" applyAlignment="1" applyProtection="1">
      <alignment vertical="center"/>
      <protection hidden="1" locked="0"/>
    </xf>
    <xf numFmtId="0" fontId="47" fillId="5" borderId="26" xfId="60" applyFont="1" applyFill="1" applyBorder="1" applyAlignment="1" applyProtection="1">
      <alignment vertical="center"/>
      <protection hidden="1" locked="0"/>
    </xf>
    <xf numFmtId="0" fontId="47" fillId="5" borderId="30" xfId="60" applyFont="1" applyFill="1" applyBorder="1" applyAlignment="1" applyProtection="1">
      <alignment vertical="center"/>
      <protection hidden="1" locked="0"/>
    </xf>
    <xf numFmtId="0" fontId="47" fillId="5" borderId="28" xfId="60" applyFont="1" applyFill="1" applyBorder="1" applyAlignment="1" applyProtection="1">
      <alignment vertical="center"/>
      <protection hidden="1" locked="0"/>
    </xf>
    <xf numFmtId="0" fontId="47" fillId="5" borderId="31" xfId="60" applyFont="1" applyFill="1" applyBorder="1" applyAlignment="1" applyProtection="1">
      <alignment vertical="center"/>
      <protection hidden="1" locked="0"/>
    </xf>
    <xf numFmtId="0" fontId="0" fillId="5" borderId="12" xfId="60" applyFont="1" applyFill="1" applyBorder="1" applyAlignment="1" applyProtection="1">
      <alignment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51"/>
  <sheetViews>
    <sheetView zoomScalePageLayoutView="0" workbookViewId="0" topLeftCell="A1">
      <selection activeCell="AY25" sqref="AY25"/>
    </sheetView>
  </sheetViews>
  <sheetFormatPr defaultColWidth="3.140625" defaultRowHeight="15"/>
  <cols>
    <col min="1" max="1" width="0.9921875" style="1" customWidth="1"/>
    <col min="2" max="35" width="3.140625" style="1" customWidth="1"/>
    <col min="36" max="36" width="1.1484375" style="1" customWidth="1"/>
    <col min="37" max="37" width="3.140625" style="1" customWidth="1"/>
    <col min="38" max="38" width="8.421875" style="1" hidden="1" customWidth="1"/>
    <col min="39" max="39" width="9.57421875" style="1" hidden="1" customWidth="1"/>
    <col min="40" max="16384" width="3.140625" style="1" customWidth="1"/>
  </cols>
  <sheetData>
    <row r="1" spans="2:35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6" ht="23.25" customHeight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</row>
    <row r="3" spans="2:36" ht="18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</row>
    <row r="4" spans="2:36" ht="20.25" customHeight="1">
      <c r="B4" s="6" t="s">
        <v>1</v>
      </c>
      <c r="C4" s="4"/>
      <c r="D4" s="4"/>
      <c r="E4" s="4"/>
      <c r="F4" s="4"/>
      <c r="G4" s="7"/>
      <c r="H4" s="8"/>
      <c r="I4" s="9" t="s">
        <v>2</v>
      </c>
      <c r="J4" s="4"/>
      <c r="K4" s="4"/>
      <c r="L4" s="4"/>
      <c r="M4" s="4"/>
      <c r="N4" s="4"/>
      <c r="O4" s="4"/>
      <c r="P4" s="4"/>
      <c r="Q4" s="4"/>
      <c r="R4" s="4"/>
      <c r="S4" s="4"/>
      <c r="T4" s="10"/>
      <c r="U4" s="11"/>
      <c r="V4" s="9" t="s">
        <v>3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</row>
    <row r="5" spans="2:36" ht="11.25" customHeight="1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R5" s="13"/>
      <c r="S5" s="9"/>
      <c r="T5" s="9"/>
      <c r="U5" s="9"/>
      <c r="V5" s="9"/>
      <c r="W5" s="9"/>
      <c r="X5" s="13"/>
      <c r="Y5" s="9"/>
      <c r="Z5" s="9"/>
      <c r="AA5" s="9"/>
      <c r="AB5" s="9"/>
      <c r="AC5" s="13"/>
      <c r="AD5" s="13"/>
      <c r="AE5" s="14"/>
      <c r="AF5" s="15"/>
      <c r="AG5" s="9"/>
      <c r="AH5" s="9"/>
      <c r="AI5" s="13"/>
      <c r="AJ5" s="5"/>
    </row>
    <row r="6" spans="2:36" ht="23.25" customHeight="1">
      <c r="B6" s="16" t="s">
        <v>4</v>
      </c>
      <c r="C6" s="17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5"/>
    </row>
    <row r="7" spans="2:36" ht="8.25" customHeight="1" thickBot="1">
      <c r="B7" s="16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5"/>
    </row>
    <row r="8" spans="2:36" ht="23.25" customHeight="1">
      <c r="B8" s="18"/>
      <c r="C8" s="77" t="s">
        <v>5</v>
      </c>
      <c r="D8" s="78"/>
      <c r="E8" s="78"/>
      <c r="F8" s="78"/>
      <c r="G8" s="78"/>
      <c r="H8" s="78"/>
      <c r="I8" s="78"/>
      <c r="J8" s="78"/>
      <c r="K8" s="79"/>
      <c r="L8" s="80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5"/>
    </row>
    <row r="9" spans="2:36" ht="23.25" customHeight="1" thickBot="1">
      <c r="B9" s="18"/>
      <c r="C9" s="83" t="s">
        <v>6</v>
      </c>
      <c r="D9" s="84"/>
      <c r="E9" s="84"/>
      <c r="F9" s="84"/>
      <c r="G9" s="84"/>
      <c r="H9" s="84"/>
      <c r="I9" s="84"/>
      <c r="J9" s="84"/>
      <c r="K9" s="85"/>
      <c r="L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5"/>
    </row>
    <row r="10" spans="2:36" ht="23.25" customHeight="1"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5"/>
    </row>
    <row r="11" spans="2:36" ht="23.25" customHeight="1">
      <c r="B11" s="16" t="s">
        <v>7</v>
      </c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5"/>
    </row>
    <row r="12" spans="2:36" ht="17.25" customHeight="1">
      <c r="B12" s="16"/>
      <c r="C12" s="19" t="s">
        <v>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5"/>
    </row>
    <row r="13" spans="2:36" ht="23.25" customHeight="1">
      <c r="B13" s="16"/>
      <c r="C13" s="19" t="s">
        <v>9</v>
      </c>
      <c r="D13" s="15"/>
      <c r="E13" s="15"/>
      <c r="F13" s="19"/>
      <c r="G13" s="15"/>
      <c r="H13" s="20" t="s">
        <v>10</v>
      </c>
      <c r="I13" s="15"/>
      <c r="J13" s="15"/>
      <c r="K13" s="15"/>
      <c r="L13" s="19"/>
      <c r="M13" s="15"/>
      <c r="N13" s="19" t="s">
        <v>11</v>
      </c>
      <c r="O13" s="19"/>
      <c r="P13" s="19"/>
      <c r="Q13" s="19"/>
      <c r="R13" s="21" t="s">
        <v>12</v>
      </c>
      <c r="S13" s="19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5"/>
    </row>
    <row r="14" spans="2:44" ht="23.25" customHeight="1">
      <c r="B14" s="16"/>
      <c r="C14" s="64"/>
      <c r="D14" s="65"/>
      <c r="E14" s="65"/>
      <c r="F14" s="66"/>
      <c r="G14" s="15"/>
      <c r="H14" s="67"/>
      <c r="I14" s="68"/>
      <c r="J14" s="69"/>
      <c r="K14" s="19" t="s">
        <v>15</v>
      </c>
      <c r="L14" s="15"/>
      <c r="M14" s="22" t="s">
        <v>16</v>
      </c>
      <c r="N14" s="70"/>
      <c r="O14" s="71"/>
      <c r="P14" s="23"/>
      <c r="Q14" s="24" t="s">
        <v>17</v>
      </c>
      <c r="R14" s="67" t="s">
        <v>14</v>
      </c>
      <c r="S14" s="72"/>
      <c r="T14" s="72"/>
      <c r="U14" s="73"/>
      <c r="V14" s="19" t="s">
        <v>15</v>
      </c>
      <c r="W14" s="25" t="s">
        <v>18</v>
      </c>
      <c r="X14" s="25" t="s">
        <v>19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5"/>
      <c r="AN14" s="25"/>
      <c r="AO14" s="26"/>
      <c r="AP14" s="26"/>
      <c r="AQ14" s="26"/>
      <c r="AR14" s="26"/>
    </row>
    <row r="15" spans="2:44" ht="9.75" customHeight="1">
      <c r="B15" s="16"/>
      <c r="C15" s="25"/>
      <c r="D15" s="26"/>
      <c r="E15" s="26"/>
      <c r="F15" s="26"/>
      <c r="G15" s="15"/>
      <c r="H15" s="27"/>
      <c r="I15" s="26"/>
      <c r="J15" s="26"/>
      <c r="K15" s="15"/>
      <c r="L15" s="15"/>
      <c r="M15" s="28"/>
      <c r="N15" s="15"/>
      <c r="O15" s="15"/>
      <c r="P15" s="15"/>
      <c r="Q15" s="2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5"/>
      <c r="AN15" s="25"/>
      <c r="AO15" s="26"/>
      <c r="AP15" s="26"/>
      <c r="AQ15" s="26"/>
      <c r="AR15" s="26"/>
    </row>
    <row r="16" spans="2:44" ht="23.25" customHeight="1">
      <c r="B16" s="16"/>
      <c r="C16" s="64" t="s">
        <v>13</v>
      </c>
      <c r="D16" s="65"/>
      <c r="E16" s="65"/>
      <c r="F16" s="66"/>
      <c r="G16" s="15"/>
      <c r="H16" s="67" t="s">
        <v>14</v>
      </c>
      <c r="I16" s="68"/>
      <c r="J16" s="69"/>
      <c r="K16" s="19" t="s">
        <v>15</v>
      </c>
      <c r="L16" s="15"/>
      <c r="M16" s="22" t="s">
        <v>16</v>
      </c>
      <c r="N16" s="70"/>
      <c r="O16" s="71"/>
      <c r="P16" s="23"/>
      <c r="Q16" s="24" t="s">
        <v>17</v>
      </c>
      <c r="R16" s="67" t="s">
        <v>14</v>
      </c>
      <c r="S16" s="72"/>
      <c r="T16" s="72"/>
      <c r="U16" s="73"/>
      <c r="V16" s="19" t="s">
        <v>15</v>
      </c>
      <c r="W16" s="25" t="s">
        <v>18</v>
      </c>
      <c r="X16" s="25" t="s">
        <v>20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5"/>
      <c r="AN16" s="25"/>
      <c r="AO16" s="26"/>
      <c r="AP16" s="26"/>
      <c r="AQ16" s="26"/>
      <c r="AR16" s="26"/>
    </row>
    <row r="17" spans="2:44" ht="9" customHeight="1">
      <c r="B17" s="16"/>
      <c r="C17" s="25"/>
      <c r="D17" s="26"/>
      <c r="E17" s="26"/>
      <c r="F17" s="26"/>
      <c r="G17" s="15"/>
      <c r="H17" s="27"/>
      <c r="I17" s="26"/>
      <c r="J17" s="26"/>
      <c r="K17" s="15"/>
      <c r="L17" s="15"/>
      <c r="M17" s="28"/>
      <c r="N17" s="15"/>
      <c r="O17" s="15"/>
      <c r="P17" s="15"/>
      <c r="Q17" s="28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5"/>
      <c r="AN17" s="25"/>
      <c r="AO17" s="26"/>
      <c r="AP17" s="26"/>
      <c r="AQ17" s="26"/>
      <c r="AR17" s="26"/>
    </row>
    <row r="18" spans="2:36" ht="23.25" customHeight="1">
      <c r="B18" s="18"/>
      <c r="C18" s="64" t="s">
        <v>13</v>
      </c>
      <c r="D18" s="65"/>
      <c r="E18" s="65"/>
      <c r="F18" s="66"/>
      <c r="G18" s="29"/>
      <c r="H18" s="67" t="s">
        <v>14</v>
      </c>
      <c r="I18" s="68"/>
      <c r="J18" s="69"/>
      <c r="K18" s="19" t="s">
        <v>15</v>
      </c>
      <c r="L18" s="30"/>
      <c r="M18" s="31" t="s">
        <v>16</v>
      </c>
      <c r="N18" s="70"/>
      <c r="O18" s="71"/>
      <c r="P18" s="23"/>
      <c r="Q18" s="24" t="s">
        <v>17</v>
      </c>
      <c r="R18" s="67" t="s">
        <v>14</v>
      </c>
      <c r="S18" s="72"/>
      <c r="T18" s="72"/>
      <c r="U18" s="73"/>
      <c r="V18" s="19" t="s">
        <v>15</v>
      </c>
      <c r="W18" s="25" t="s">
        <v>18</v>
      </c>
      <c r="X18" s="25" t="s">
        <v>21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"/>
    </row>
    <row r="19" spans="2:36" ht="11.25" customHeight="1">
      <c r="B19" s="18"/>
      <c r="C19" s="25"/>
      <c r="D19" s="23"/>
      <c r="E19" s="23"/>
      <c r="F19" s="23"/>
      <c r="G19" s="29"/>
      <c r="H19" s="27"/>
      <c r="I19" s="23"/>
      <c r="J19" s="23"/>
      <c r="K19" s="29"/>
      <c r="L19" s="30"/>
      <c r="M19" s="31"/>
      <c r="N19" s="27"/>
      <c r="O19" s="23"/>
      <c r="P19" s="23"/>
      <c r="Q19" s="24"/>
      <c r="R19" s="27"/>
      <c r="S19" s="23"/>
      <c r="T19" s="23"/>
      <c r="U19" s="2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"/>
    </row>
    <row r="20" spans="2:36" ht="17.25" customHeight="1">
      <c r="B20" s="16"/>
      <c r="C20" s="19" t="s">
        <v>22</v>
      </c>
      <c r="D20" s="15"/>
      <c r="E20" s="15"/>
      <c r="F20" s="15"/>
      <c r="G20" s="15"/>
      <c r="H20" s="15"/>
      <c r="I20" s="15"/>
      <c r="J20" s="19" t="s">
        <v>23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5"/>
    </row>
    <row r="21" spans="2:36" ht="23.25" customHeight="1">
      <c r="B21" s="18"/>
      <c r="C21" s="25" t="s">
        <v>24</v>
      </c>
      <c r="D21" s="26"/>
      <c r="E21" s="26"/>
      <c r="F21" s="26"/>
      <c r="G21" s="29"/>
      <c r="H21" s="27"/>
      <c r="I21" s="26" t="s">
        <v>25</v>
      </c>
      <c r="J21" s="26"/>
      <c r="K21" s="29"/>
      <c r="L21" s="30"/>
      <c r="M21" s="30"/>
      <c r="N21" s="26" t="s">
        <v>26</v>
      </c>
      <c r="O21" s="26"/>
      <c r="P21" s="26"/>
      <c r="Q21" s="26"/>
      <c r="R21" s="25" t="s">
        <v>27</v>
      </c>
      <c r="S21" s="23"/>
      <c r="T21" s="23"/>
      <c r="U21" s="23"/>
      <c r="V21" s="25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"/>
    </row>
    <row r="22" spans="2:36" ht="23.25" customHeight="1">
      <c r="B22" s="18"/>
      <c r="C22" s="89"/>
      <c r="D22" s="90"/>
      <c r="E22" s="90"/>
      <c r="F22" s="90"/>
      <c r="G22" s="71"/>
      <c r="H22" s="27"/>
      <c r="I22" s="91" t="s">
        <v>13</v>
      </c>
      <c r="J22" s="66"/>
      <c r="K22" s="31" t="s">
        <v>28</v>
      </c>
      <c r="L22" s="22"/>
      <c r="M22" s="22" t="s">
        <v>16</v>
      </c>
      <c r="N22" s="92"/>
      <c r="O22" s="71"/>
      <c r="P22" s="22" t="s">
        <v>29</v>
      </c>
      <c r="Q22" s="24" t="s">
        <v>17</v>
      </c>
      <c r="R22" s="67" t="s">
        <v>14</v>
      </c>
      <c r="S22" s="72"/>
      <c r="T22" s="72"/>
      <c r="U22" s="73"/>
      <c r="V22" s="19" t="s">
        <v>15</v>
      </c>
      <c r="W22" s="25" t="s">
        <v>18</v>
      </c>
      <c r="X22" s="25" t="s">
        <v>30</v>
      </c>
      <c r="Y22" s="23"/>
      <c r="Z22" s="19"/>
      <c r="AA22" s="27"/>
      <c r="AB22" s="27"/>
      <c r="AC22" s="27"/>
      <c r="AD22" s="27"/>
      <c r="AE22" s="27"/>
      <c r="AF22" s="27"/>
      <c r="AG22" s="27"/>
      <c r="AH22" s="27"/>
      <c r="AI22" s="27"/>
      <c r="AJ22" s="5"/>
    </row>
    <row r="23" spans="2:44" ht="9" customHeight="1">
      <c r="B23" s="16"/>
      <c r="C23" s="25"/>
      <c r="D23" s="26"/>
      <c r="E23" s="26"/>
      <c r="F23" s="26"/>
      <c r="G23" s="15"/>
      <c r="H23" s="27"/>
      <c r="I23" s="26"/>
      <c r="J23" s="26"/>
      <c r="K23" s="15"/>
      <c r="L23" s="15"/>
      <c r="M23" s="28"/>
      <c r="N23" s="15"/>
      <c r="O23" s="15"/>
      <c r="P23" s="15"/>
      <c r="Q23" s="28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5"/>
      <c r="AN23" s="25"/>
      <c r="AO23" s="26"/>
      <c r="AP23" s="26"/>
      <c r="AQ23" s="26"/>
      <c r="AR23" s="26"/>
    </row>
    <row r="24" spans="2:36" ht="23.25" customHeight="1">
      <c r="B24" s="18"/>
      <c r="C24" s="89"/>
      <c r="D24" s="90"/>
      <c r="E24" s="90"/>
      <c r="F24" s="90"/>
      <c r="G24" s="71"/>
      <c r="H24" s="27"/>
      <c r="I24" s="91" t="s">
        <v>13</v>
      </c>
      <c r="J24" s="66"/>
      <c r="K24" s="31" t="s">
        <v>28</v>
      </c>
      <c r="L24" s="22"/>
      <c r="M24" s="22" t="s">
        <v>16</v>
      </c>
      <c r="N24" s="92"/>
      <c r="O24" s="71"/>
      <c r="P24" s="22" t="s">
        <v>29</v>
      </c>
      <c r="Q24" s="24" t="s">
        <v>17</v>
      </c>
      <c r="R24" s="67" t="s">
        <v>14</v>
      </c>
      <c r="S24" s="72"/>
      <c r="T24" s="72"/>
      <c r="U24" s="73"/>
      <c r="V24" s="19" t="s">
        <v>15</v>
      </c>
      <c r="W24" s="25" t="s">
        <v>18</v>
      </c>
      <c r="X24" s="25" t="s">
        <v>31</v>
      </c>
      <c r="Y24" s="23"/>
      <c r="Z24" s="19"/>
      <c r="AA24" s="27"/>
      <c r="AB24" s="27"/>
      <c r="AC24" s="27"/>
      <c r="AD24" s="27"/>
      <c r="AE24" s="27"/>
      <c r="AF24" s="27"/>
      <c r="AG24" s="27"/>
      <c r="AH24" s="27"/>
      <c r="AI24" s="27"/>
      <c r="AJ24" s="5"/>
    </row>
    <row r="25" spans="2:44" ht="9" customHeight="1">
      <c r="B25" s="16"/>
      <c r="C25" s="25"/>
      <c r="D25" s="26"/>
      <c r="E25" s="26"/>
      <c r="F25" s="26"/>
      <c r="G25" s="15"/>
      <c r="H25" s="27"/>
      <c r="I25" s="26"/>
      <c r="J25" s="26"/>
      <c r="K25" s="15"/>
      <c r="L25" s="15"/>
      <c r="M25" s="28"/>
      <c r="N25" s="15"/>
      <c r="O25" s="15"/>
      <c r="P25" s="15"/>
      <c r="Q25" s="28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5"/>
      <c r="AN25" s="25"/>
      <c r="AO25" s="26"/>
      <c r="AP25" s="26"/>
      <c r="AQ25" s="26"/>
      <c r="AR25" s="26"/>
    </row>
    <row r="26" spans="2:36" ht="23.25" customHeight="1">
      <c r="B26" s="18"/>
      <c r="C26" s="89"/>
      <c r="D26" s="90"/>
      <c r="E26" s="90"/>
      <c r="F26" s="90"/>
      <c r="G26" s="71"/>
      <c r="H26" s="27"/>
      <c r="I26" s="91" t="s">
        <v>13</v>
      </c>
      <c r="J26" s="66"/>
      <c r="K26" s="31" t="s">
        <v>28</v>
      </c>
      <c r="L26" s="22"/>
      <c r="M26" s="22" t="s">
        <v>16</v>
      </c>
      <c r="N26" s="92"/>
      <c r="O26" s="71"/>
      <c r="P26" s="22" t="s">
        <v>29</v>
      </c>
      <c r="Q26" s="24" t="s">
        <v>17</v>
      </c>
      <c r="R26" s="67" t="s">
        <v>14</v>
      </c>
      <c r="S26" s="72"/>
      <c r="T26" s="72"/>
      <c r="U26" s="73"/>
      <c r="V26" s="19" t="s">
        <v>15</v>
      </c>
      <c r="W26" s="25" t="s">
        <v>18</v>
      </c>
      <c r="X26" s="25" t="s">
        <v>32</v>
      </c>
      <c r="Y26" s="23"/>
      <c r="Z26" s="19"/>
      <c r="AA26" s="27"/>
      <c r="AB26" s="27"/>
      <c r="AC26" s="27"/>
      <c r="AD26" s="27"/>
      <c r="AE26" s="27"/>
      <c r="AF26" s="27"/>
      <c r="AG26" s="27"/>
      <c r="AH26" s="27"/>
      <c r="AI26" s="27"/>
      <c r="AJ26" s="5"/>
    </row>
    <row r="27" spans="2:36" ht="17.25" customHeight="1" thickBot="1">
      <c r="B27" s="18"/>
      <c r="C27" s="32"/>
      <c r="D27" s="32"/>
      <c r="E27" s="33"/>
      <c r="F27" s="33"/>
      <c r="G27" s="34"/>
      <c r="H27" s="35"/>
      <c r="I27" s="33"/>
      <c r="J27" s="33"/>
      <c r="K27" s="36"/>
      <c r="L27" s="36"/>
      <c r="M27" s="36"/>
      <c r="N27" s="36"/>
      <c r="O27" s="36"/>
      <c r="P27" s="33"/>
      <c r="Q27" s="37"/>
      <c r="R27" s="38"/>
      <c r="S27" s="39"/>
      <c r="T27" s="39"/>
      <c r="U27" s="39"/>
      <c r="V27" s="40"/>
      <c r="W27" s="35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"/>
    </row>
    <row r="28" spans="2:36" ht="14.25" customHeight="1">
      <c r="B28" s="18"/>
      <c r="C28" s="25"/>
      <c r="D28" s="26"/>
      <c r="E28" s="26"/>
      <c r="F28" s="26"/>
      <c r="G28" s="29"/>
      <c r="H28" s="27"/>
      <c r="I28" s="26"/>
      <c r="J28" s="26"/>
      <c r="K28" s="22"/>
      <c r="L28" s="22"/>
      <c r="M28" s="22"/>
      <c r="N28" s="22"/>
      <c r="O28" s="22"/>
      <c r="P28" s="26"/>
      <c r="Q28" s="24"/>
      <c r="R28" s="41"/>
      <c r="S28" s="42"/>
      <c r="T28" s="42"/>
      <c r="U28" s="42"/>
      <c r="V28" s="19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"/>
    </row>
    <row r="29" spans="2:36" ht="23.25" customHeight="1">
      <c r="B29" s="18"/>
      <c r="C29" s="93" t="s">
        <v>33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24" t="s">
        <v>17</v>
      </c>
      <c r="R29" s="94">
        <v>0</v>
      </c>
      <c r="S29" s="68"/>
      <c r="T29" s="68"/>
      <c r="U29" s="69"/>
      <c r="V29" s="19" t="s">
        <v>15</v>
      </c>
      <c r="W29" s="25" t="s">
        <v>18</v>
      </c>
      <c r="X29" s="25" t="s">
        <v>34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"/>
    </row>
    <row r="30" spans="2:36" ht="9" customHeight="1">
      <c r="B30" s="18"/>
      <c r="C30" s="25"/>
      <c r="D30" s="26"/>
      <c r="E30" s="26"/>
      <c r="F30" s="26"/>
      <c r="G30" s="29"/>
      <c r="H30" s="27"/>
      <c r="I30" s="26"/>
      <c r="J30" s="26"/>
      <c r="K30" s="22"/>
      <c r="L30" s="22"/>
      <c r="M30" s="22"/>
      <c r="N30" s="22"/>
      <c r="O30" s="22"/>
      <c r="P30" s="26"/>
      <c r="Q30" s="24"/>
      <c r="R30" s="41"/>
      <c r="S30" s="42"/>
      <c r="T30" s="42"/>
      <c r="U30" s="42"/>
      <c r="V30" s="19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"/>
    </row>
    <row r="31" spans="2:36" ht="23.25" customHeight="1">
      <c r="B31" s="18"/>
      <c r="C31" s="43" t="s">
        <v>35</v>
      </c>
      <c r="D31" s="26"/>
      <c r="E31" s="26"/>
      <c r="F31" s="26"/>
      <c r="G31" s="29"/>
      <c r="H31" s="27"/>
      <c r="I31" s="26"/>
      <c r="J31" s="26"/>
      <c r="K31" s="29"/>
      <c r="L31" s="30"/>
      <c r="M31" s="30"/>
      <c r="N31" s="22"/>
      <c r="O31" s="22"/>
      <c r="P31" s="26"/>
      <c r="Q31" s="26"/>
      <c r="R31" s="25"/>
      <c r="S31" s="23"/>
      <c r="T31" s="23"/>
      <c r="U31" s="23"/>
      <c r="V31" s="19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"/>
    </row>
    <row r="32" spans="2:36" ht="13.5">
      <c r="B32" s="18"/>
      <c r="C32" s="25" t="s">
        <v>36</v>
      </c>
      <c r="D32" s="26"/>
      <c r="E32" s="26"/>
      <c r="F32" s="26"/>
      <c r="G32" s="29"/>
      <c r="H32" s="27"/>
      <c r="I32" s="26"/>
      <c r="J32" s="26"/>
      <c r="K32" s="29"/>
      <c r="L32" s="30"/>
      <c r="M32" s="30"/>
      <c r="N32" s="27"/>
      <c r="O32" s="26"/>
      <c r="P32" s="26"/>
      <c r="Q32" s="26"/>
      <c r="R32" s="25"/>
      <c r="S32" s="23"/>
      <c r="T32" s="23"/>
      <c r="U32" s="2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"/>
    </row>
    <row r="33" spans="2:42" ht="23.25" customHeight="1">
      <c r="B33" s="18"/>
      <c r="C33" s="95" t="s">
        <v>14</v>
      </c>
      <c r="D33" s="68"/>
      <c r="E33" s="68"/>
      <c r="F33" s="69"/>
      <c r="G33" s="19" t="s">
        <v>37</v>
      </c>
      <c r="H33" s="22"/>
      <c r="I33" s="26"/>
      <c r="J33" s="22" t="s">
        <v>16</v>
      </c>
      <c r="K33" s="23"/>
      <c r="L33" s="23">
        <v>95</v>
      </c>
      <c r="M33" s="23" t="s">
        <v>38</v>
      </c>
      <c r="N33" s="27"/>
      <c r="O33" s="26"/>
      <c r="P33" s="26"/>
      <c r="Q33" s="24" t="s">
        <v>17</v>
      </c>
      <c r="R33" s="96" t="s">
        <v>14</v>
      </c>
      <c r="S33" s="97"/>
      <c r="T33" s="97"/>
      <c r="U33" s="98"/>
      <c r="V33" s="19" t="s">
        <v>15</v>
      </c>
      <c r="W33" s="25" t="s">
        <v>18</v>
      </c>
      <c r="X33" s="25" t="s">
        <v>39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"/>
      <c r="AN33" s="99"/>
      <c r="AO33" s="99"/>
      <c r="AP33" s="99"/>
    </row>
    <row r="34" spans="2:36" ht="13.5">
      <c r="B34" s="18"/>
      <c r="C34" s="25" t="s">
        <v>40</v>
      </c>
      <c r="D34" s="26"/>
      <c r="E34" s="26"/>
      <c r="F34" s="26"/>
      <c r="G34" s="29"/>
      <c r="H34" s="22"/>
      <c r="I34" s="26"/>
      <c r="J34" s="22"/>
      <c r="K34" s="29"/>
      <c r="L34" s="26"/>
      <c r="M34" s="29"/>
      <c r="N34" s="27"/>
      <c r="O34" s="26"/>
      <c r="P34" s="26"/>
      <c r="Q34" s="26"/>
      <c r="R34" s="25"/>
      <c r="S34" s="23"/>
      <c r="T34" s="23"/>
      <c r="U34" s="23"/>
      <c r="V34" s="27"/>
      <c r="W34" s="15"/>
      <c r="X34" s="1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"/>
    </row>
    <row r="35" spans="2:36" ht="23.25" customHeight="1">
      <c r="B35" s="18"/>
      <c r="C35" s="95" t="s">
        <v>14</v>
      </c>
      <c r="D35" s="68"/>
      <c r="E35" s="68"/>
      <c r="F35" s="69"/>
      <c r="G35" s="19" t="s">
        <v>37</v>
      </c>
      <c r="H35" s="22"/>
      <c r="I35" s="26"/>
      <c r="J35" s="22" t="s">
        <v>16</v>
      </c>
      <c r="K35" s="23"/>
      <c r="L35" s="23">
        <v>85</v>
      </c>
      <c r="M35" s="23" t="s">
        <v>38</v>
      </c>
      <c r="N35" s="27"/>
      <c r="O35" s="26"/>
      <c r="P35" s="26"/>
      <c r="Q35" s="24" t="s">
        <v>17</v>
      </c>
      <c r="R35" s="96" t="s">
        <v>14</v>
      </c>
      <c r="S35" s="97"/>
      <c r="T35" s="97"/>
      <c r="U35" s="98"/>
      <c r="V35" s="19" t="s">
        <v>15</v>
      </c>
      <c r="W35" s="25" t="s">
        <v>18</v>
      </c>
      <c r="X35" s="25" t="s">
        <v>41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"/>
    </row>
    <row r="36" spans="2:36" ht="13.5">
      <c r="B36" s="18"/>
      <c r="C36" s="25" t="s">
        <v>42</v>
      </c>
      <c r="D36" s="26"/>
      <c r="E36" s="26"/>
      <c r="F36" s="26"/>
      <c r="G36" s="29"/>
      <c r="H36" s="22"/>
      <c r="I36" s="26"/>
      <c r="J36" s="22"/>
      <c r="K36" s="29"/>
      <c r="L36" s="26"/>
      <c r="M36" s="29"/>
      <c r="N36" s="27"/>
      <c r="O36" s="26"/>
      <c r="P36" s="26"/>
      <c r="Q36" s="26"/>
      <c r="R36" s="25"/>
      <c r="S36" s="23"/>
      <c r="T36" s="23"/>
      <c r="U36" s="23"/>
      <c r="V36" s="25"/>
      <c r="W36" s="15"/>
      <c r="X36" s="1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"/>
    </row>
    <row r="37" spans="2:36" ht="23.25" customHeight="1">
      <c r="B37" s="18"/>
      <c r="C37" s="95" t="s">
        <v>14</v>
      </c>
      <c r="D37" s="68"/>
      <c r="E37" s="68"/>
      <c r="F37" s="69"/>
      <c r="G37" s="19" t="s">
        <v>37</v>
      </c>
      <c r="H37" s="22"/>
      <c r="I37" s="26"/>
      <c r="J37" s="22" t="s">
        <v>16</v>
      </c>
      <c r="K37" s="23"/>
      <c r="L37" s="23">
        <v>75</v>
      </c>
      <c r="M37" s="23" t="s">
        <v>38</v>
      </c>
      <c r="N37" s="27"/>
      <c r="O37" s="26"/>
      <c r="P37" s="26"/>
      <c r="Q37" s="24" t="s">
        <v>17</v>
      </c>
      <c r="R37" s="96" t="s">
        <v>14</v>
      </c>
      <c r="S37" s="97"/>
      <c r="T37" s="97"/>
      <c r="U37" s="98"/>
      <c r="V37" s="19" t="s">
        <v>15</v>
      </c>
      <c r="W37" s="25" t="s">
        <v>18</v>
      </c>
      <c r="X37" s="25" t="s">
        <v>43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"/>
    </row>
    <row r="38" spans="2:36" ht="13.5">
      <c r="B38" s="18"/>
      <c r="C38" s="25" t="s">
        <v>44</v>
      </c>
      <c r="D38" s="26"/>
      <c r="E38" s="26"/>
      <c r="F38" s="26"/>
      <c r="G38" s="29"/>
      <c r="H38" s="22"/>
      <c r="I38" s="26"/>
      <c r="J38" s="22"/>
      <c r="K38" s="29"/>
      <c r="L38" s="26"/>
      <c r="M38" s="29"/>
      <c r="N38" s="27"/>
      <c r="O38" s="26"/>
      <c r="P38" s="26"/>
      <c r="Q38" s="26"/>
      <c r="R38" s="25"/>
      <c r="S38" s="23"/>
      <c r="T38" s="23"/>
      <c r="U38" s="2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"/>
    </row>
    <row r="39" spans="2:40" ht="23.25" customHeight="1">
      <c r="B39" s="18"/>
      <c r="C39" s="95" t="s">
        <v>14</v>
      </c>
      <c r="D39" s="68"/>
      <c r="E39" s="68"/>
      <c r="F39" s="69"/>
      <c r="G39" s="19" t="s">
        <v>37</v>
      </c>
      <c r="H39" s="22"/>
      <c r="I39" s="26"/>
      <c r="J39" s="22" t="s">
        <v>16</v>
      </c>
      <c r="K39" s="23"/>
      <c r="L39" s="23">
        <v>65</v>
      </c>
      <c r="M39" s="23" t="s">
        <v>38</v>
      </c>
      <c r="N39" s="27"/>
      <c r="O39" s="26"/>
      <c r="P39" s="26"/>
      <c r="Q39" s="24" t="s">
        <v>17</v>
      </c>
      <c r="R39" s="96" t="s">
        <v>14</v>
      </c>
      <c r="S39" s="97"/>
      <c r="T39" s="97"/>
      <c r="U39" s="98"/>
      <c r="V39" s="19" t="s">
        <v>15</v>
      </c>
      <c r="W39" s="25" t="s">
        <v>18</v>
      </c>
      <c r="X39" s="25" t="s">
        <v>45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"/>
      <c r="AN39" s="1" t="s">
        <v>14</v>
      </c>
    </row>
    <row r="40" spans="2:36" ht="9" customHeight="1">
      <c r="B40" s="18"/>
      <c r="C40" s="25"/>
      <c r="D40" s="25"/>
      <c r="E40" s="26"/>
      <c r="F40" s="26"/>
      <c r="G40" s="29"/>
      <c r="H40" s="27"/>
      <c r="I40" s="26"/>
      <c r="J40" s="26"/>
      <c r="K40" s="29"/>
      <c r="L40" s="30"/>
      <c r="M40" s="30"/>
      <c r="N40" s="27"/>
      <c r="O40" s="26"/>
      <c r="P40" s="26"/>
      <c r="Q40" s="26"/>
      <c r="R40" s="25"/>
      <c r="S40" s="23"/>
      <c r="T40" s="23"/>
      <c r="U40" s="2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"/>
    </row>
    <row r="41" spans="2:36" ht="23.25" customHeight="1">
      <c r="B41" s="18"/>
      <c r="C41" s="93" t="s">
        <v>46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4" t="s">
        <v>17</v>
      </c>
      <c r="R41" s="96">
        <v>0</v>
      </c>
      <c r="S41" s="97"/>
      <c r="T41" s="97"/>
      <c r="U41" s="98"/>
      <c r="V41" s="19" t="s">
        <v>15</v>
      </c>
      <c r="W41" s="22" t="s">
        <v>17</v>
      </c>
      <c r="X41" s="67">
        <v>0</v>
      </c>
      <c r="Y41" s="68"/>
      <c r="Z41" s="69"/>
      <c r="AA41" s="44" t="s">
        <v>47</v>
      </c>
      <c r="AB41" s="27"/>
      <c r="AC41" s="27"/>
      <c r="AD41" s="27"/>
      <c r="AE41" s="27"/>
      <c r="AF41" s="27"/>
      <c r="AG41" s="27"/>
      <c r="AH41" s="27"/>
      <c r="AI41" s="27"/>
      <c r="AJ41" s="5"/>
    </row>
    <row r="42" spans="2:36" ht="6.75" customHeight="1" thickBot="1">
      <c r="B42" s="18"/>
      <c r="C42" s="25"/>
      <c r="D42" s="26"/>
      <c r="E42" s="26"/>
      <c r="F42" s="26"/>
      <c r="G42" s="29"/>
      <c r="H42" s="27"/>
      <c r="I42" s="26"/>
      <c r="J42" s="26"/>
      <c r="K42" s="29"/>
      <c r="L42" s="30"/>
      <c r="M42" s="30"/>
      <c r="N42" s="27"/>
      <c r="O42" s="26"/>
      <c r="P42" s="26"/>
      <c r="Q42" s="26"/>
      <c r="R42" s="25"/>
      <c r="S42" s="23"/>
      <c r="T42" s="23"/>
      <c r="U42" s="2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5"/>
    </row>
    <row r="43" spans="2:36" ht="23.25" customHeight="1" thickBot="1">
      <c r="B43" s="18"/>
      <c r="C43" s="25"/>
      <c r="D43" s="26"/>
      <c r="E43" s="26"/>
      <c r="F43" s="26"/>
      <c r="G43" s="29"/>
      <c r="H43" s="27"/>
      <c r="I43" s="26"/>
      <c r="J43" s="26"/>
      <c r="K43" s="29"/>
      <c r="L43" s="30"/>
      <c r="M43" s="30"/>
      <c r="N43" s="27"/>
      <c r="O43" s="26"/>
      <c r="P43" s="26"/>
      <c r="Q43" s="26"/>
      <c r="R43" s="25"/>
      <c r="S43" s="23"/>
      <c r="T43" s="23"/>
      <c r="U43" s="23"/>
      <c r="V43" s="27"/>
      <c r="W43" s="22" t="s">
        <v>48</v>
      </c>
      <c r="X43" s="103">
        <v>0</v>
      </c>
      <c r="Y43" s="104"/>
      <c r="Z43" s="105"/>
      <c r="AA43" s="44" t="s">
        <v>49</v>
      </c>
      <c r="AB43" s="27"/>
      <c r="AC43" s="27"/>
      <c r="AD43" s="27"/>
      <c r="AE43" s="27"/>
      <c r="AF43" s="27"/>
      <c r="AG43" s="27"/>
      <c r="AH43" s="27"/>
      <c r="AI43" s="27"/>
      <c r="AJ43" s="5"/>
    </row>
    <row r="44" spans="2:36" ht="5.25" customHeight="1" thickBot="1">
      <c r="B44" s="18"/>
      <c r="C44" s="25"/>
      <c r="D44" s="26"/>
      <c r="E44" s="26"/>
      <c r="F44" s="26"/>
      <c r="G44" s="29"/>
      <c r="H44" s="27"/>
      <c r="I44" s="26"/>
      <c r="J44" s="26"/>
      <c r="K44" s="29"/>
      <c r="L44" s="30"/>
      <c r="M44" s="30"/>
      <c r="N44" s="27"/>
      <c r="O44" s="26"/>
      <c r="P44" s="26"/>
      <c r="Q44" s="26"/>
      <c r="R44" s="25"/>
      <c r="S44" s="23"/>
      <c r="T44" s="23"/>
      <c r="U44" s="23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5"/>
    </row>
    <row r="45" spans="2:36" ht="23.25" customHeight="1" thickBot="1">
      <c r="B45" s="16" t="s">
        <v>50</v>
      </c>
      <c r="C45" s="17" t="s">
        <v>51</v>
      </c>
      <c r="D45" s="15"/>
      <c r="E45" s="15"/>
      <c r="F45" s="15"/>
      <c r="G45" s="15"/>
      <c r="H45" s="15"/>
      <c r="I45" s="15"/>
      <c r="J45" s="15"/>
      <c r="K45" s="100">
        <v>0</v>
      </c>
      <c r="L45" s="101"/>
      <c r="M45" s="101"/>
      <c r="N45" s="102"/>
      <c r="O45" s="45" t="s">
        <v>47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5"/>
    </row>
    <row r="46" spans="2:36" ht="18.75" customHeight="1" thickBot="1">
      <c r="B46" s="46"/>
      <c r="C46" s="47"/>
      <c r="D46" s="47"/>
      <c r="E46" s="47"/>
      <c r="F46" s="47"/>
      <c r="G46" s="47"/>
      <c r="H46" s="47"/>
      <c r="I46" s="47"/>
      <c r="J46" s="47"/>
      <c r="K46" s="48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</row>
    <row r="47" spans="2:36" ht="17.25" customHeight="1">
      <c r="B47" s="49" t="s">
        <v>52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</row>
    <row r="48" spans="2:36" s="52" customFormat="1" ht="17.25" customHeight="1">
      <c r="B48" s="53" t="s">
        <v>53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</row>
    <row r="49" spans="2:36" s="52" customFormat="1" ht="17.25" customHeight="1">
      <c r="B49" s="53" t="s">
        <v>54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</row>
    <row r="50" spans="2:36" s="52" customFormat="1" ht="17.25" customHeight="1">
      <c r="B50" s="53" t="s">
        <v>55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</row>
    <row r="51" spans="2:36" ht="12.75" customHeight="1" thickBot="1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</row>
  </sheetData>
  <sheetProtection/>
  <mergeCells count="45">
    <mergeCell ref="K45:N45"/>
    <mergeCell ref="C39:F39"/>
    <mergeCell ref="R39:U39"/>
    <mergeCell ref="C41:P41"/>
    <mergeCell ref="R41:U41"/>
    <mergeCell ref="X41:Z41"/>
    <mergeCell ref="X43:Z43"/>
    <mergeCell ref="C33:F33"/>
    <mergeCell ref="R33:U33"/>
    <mergeCell ref="AN33:AP33"/>
    <mergeCell ref="C35:F35"/>
    <mergeCell ref="R35:U35"/>
    <mergeCell ref="C37:F37"/>
    <mergeCell ref="R37:U37"/>
    <mergeCell ref="C26:G26"/>
    <mergeCell ref="I26:J26"/>
    <mergeCell ref="N26:O26"/>
    <mergeCell ref="R26:U26"/>
    <mergeCell ref="C29:P29"/>
    <mergeCell ref="R29:U29"/>
    <mergeCell ref="C22:G22"/>
    <mergeCell ref="I22:J22"/>
    <mergeCell ref="N22:O22"/>
    <mergeCell ref="R22:U22"/>
    <mergeCell ref="C24:G24"/>
    <mergeCell ref="I24:J24"/>
    <mergeCell ref="N24:O24"/>
    <mergeCell ref="R24:U24"/>
    <mergeCell ref="C16:F16"/>
    <mergeCell ref="H16:J16"/>
    <mergeCell ref="N16:O16"/>
    <mergeCell ref="R16:U16"/>
    <mergeCell ref="C18:F18"/>
    <mergeCell ref="H18:J18"/>
    <mergeCell ref="N18:O18"/>
    <mergeCell ref="R18:U18"/>
    <mergeCell ref="C14:F14"/>
    <mergeCell ref="H14:J14"/>
    <mergeCell ref="N14:O14"/>
    <mergeCell ref="R14:U14"/>
    <mergeCell ref="B2:AJ2"/>
    <mergeCell ref="C8:K8"/>
    <mergeCell ref="L8:AI8"/>
    <mergeCell ref="C9:K9"/>
    <mergeCell ref="L9:AI9"/>
  </mergeCells>
  <conditionalFormatting sqref="L18:M19 L42:M44 L31:M32 L40:M40">
    <cfRule type="expression" priority="10" dxfId="0">
      <formula>元ﾃﾞｰﾀ!#REF!=2</formula>
    </cfRule>
    <cfRule type="notContainsBlanks" priority="11" dxfId="0" stopIfTrue="1">
      <formula>LEN(TRIM(L18))&gt;0</formula>
    </cfRule>
  </conditionalFormatting>
  <conditionalFormatting sqref="L21:M21">
    <cfRule type="expression" priority="8" dxfId="0">
      <formula>元ﾃﾞｰﾀ!#REF!=2</formula>
    </cfRule>
    <cfRule type="notContainsBlanks" priority="9" dxfId="0" stopIfTrue="1">
      <formula>LEN(TRIM(L21))&gt;0</formula>
    </cfRule>
  </conditionalFormatting>
  <conditionalFormatting sqref="K22">
    <cfRule type="expression" priority="6" dxfId="0">
      <formula>元ﾃﾞｰﾀ!#REF!=2</formula>
    </cfRule>
    <cfRule type="notContainsBlanks" priority="7" dxfId="0" stopIfTrue="1">
      <formula>LEN(TRIM(K22))&gt;0</formula>
    </cfRule>
  </conditionalFormatting>
  <conditionalFormatting sqref="K45:N45">
    <cfRule type="notContainsBlanks" priority="5" dxfId="0" stopIfTrue="1">
      <formula>LEN(TRIM(K45))&gt;0</formula>
    </cfRule>
  </conditionalFormatting>
  <conditionalFormatting sqref="K24">
    <cfRule type="expression" priority="3" dxfId="0">
      <formula>元ﾃﾞｰﾀ!#REF!=2</formula>
    </cfRule>
    <cfRule type="notContainsBlanks" priority="4" dxfId="0" stopIfTrue="1">
      <formula>LEN(TRIM(K24))&gt;0</formula>
    </cfRule>
  </conditionalFormatting>
  <conditionalFormatting sqref="K26">
    <cfRule type="expression" priority="1" dxfId="0">
      <formula>元ﾃﾞｰﾀ!#REF!=2</formula>
    </cfRule>
    <cfRule type="notContainsBlanks" priority="2" dxfId="0" stopIfTrue="1">
      <formula>LEN(TRIM(K26))&gt;0</formula>
    </cfRule>
  </conditionalFormatting>
  <dataValidations count="2">
    <dataValidation type="list" allowBlank="1" showInputMessage="1" showErrorMessage="1" error="プルダウンからお選びください。" sqref="C14:F14">
      <formula1>"　,住宅,アパート・寮,商店,事務所,旅館・飲食店,劇場・娯楽場,学校・病院,その他"</formula1>
    </dataValidation>
    <dataValidation type="list" showInputMessage="1" showErrorMessage="1" error="プルダウンからお選びください。&#10;" sqref="I26:J26">
      <formula1>"　,100,200"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9"/>
  <sheetViews>
    <sheetView showGridLines="0" tabSelected="1" zoomScalePageLayoutView="0" workbookViewId="0" topLeftCell="A1">
      <selection activeCell="L8" sqref="L8:AI8"/>
    </sheetView>
  </sheetViews>
  <sheetFormatPr defaultColWidth="3.140625" defaultRowHeight="15"/>
  <cols>
    <col min="1" max="1" width="0.9921875" style="1" customWidth="1"/>
    <col min="2" max="35" width="3.140625" style="1" customWidth="1"/>
    <col min="36" max="36" width="1.1484375" style="1" customWidth="1"/>
    <col min="37" max="37" width="3.140625" style="1" customWidth="1"/>
    <col min="38" max="38" width="8.421875" style="1" hidden="1" customWidth="1"/>
    <col min="39" max="39" width="9.57421875" style="1" hidden="1" customWidth="1"/>
    <col min="40" max="41" width="3.140625" style="1" customWidth="1"/>
    <col min="42" max="42" width="6.421875" style="1" bestFit="1" customWidth="1"/>
    <col min="43" max="16384" width="3.140625" style="1" customWidth="1"/>
  </cols>
  <sheetData>
    <row r="1" spans="2:35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6" ht="23.25" customHeight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</row>
    <row r="3" spans="2:36" ht="18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</row>
    <row r="4" spans="2:36" ht="20.25" customHeight="1">
      <c r="B4" s="6" t="s">
        <v>1</v>
      </c>
      <c r="C4" s="4"/>
      <c r="D4" s="4"/>
      <c r="E4" s="4"/>
      <c r="F4" s="4"/>
      <c r="G4" s="7"/>
      <c r="H4" s="8"/>
      <c r="I4" s="9" t="s">
        <v>2</v>
      </c>
      <c r="J4" s="4"/>
      <c r="K4" s="4"/>
      <c r="L4" s="4"/>
      <c r="M4" s="4"/>
      <c r="N4" s="4"/>
      <c r="O4" s="4"/>
      <c r="P4" s="4"/>
      <c r="Q4" s="4"/>
      <c r="R4" s="4"/>
      <c r="S4" s="4"/>
      <c r="T4" s="10"/>
      <c r="U4" s="11"/>
      <c r="V4" s="9" t="s">
        <v>3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</row>
    <row r="5" spans="2:36" ht="11.25" customHeight="1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R5" s="13"/>
      <c r="S5" s="9"/>
      <c r="T5" s="9"/>
      <c r="U5" s="9"/>
      <c r="V5" s="9"/>
      <c r="W5" s="9"/>
      <c r="X5" s="13"/>
      <c r="Y5" s="9"/>
      <c r="Z5" s="9"/>
      <c r="AA5" s="9"/>
      <c r="AB5" s="9"/>
      <c r="AC5" s="13"/>
      <c r="AD5" s="13"/>
      <c r="AE5" s="14"/>
      <c r="AF5" s="15"/>
      <c r="AG5" s="9"/>
      <c r="AH5" s="9"/>
      <c r="AI5" s="13"/>
      <c r="AJ5" s="5"/>
    </row>
    <row r="6" spans="2:36" ht="23.25" customHeight="1">
      <c r="B6" s="16" t="s">
        <v>4</v>
      </c>
      <c r="C6" s="17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5"/>
    </row>
    <row r="7" spans="2:36" ht="8.25" customHeight="1" thickBot="1">
      <c r="B7" s="16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5"/>
    </row>
    <row r="8" spans="2:36" ht="23.25" customHeight="1">
      <c r="B8" s="18"/>
      <c r="C8" s="77" t="s">
        <v>5</v>
      </c>
      <c r="D8" s="78"/>
      <c r="E8" s="78"/>
      <c r="F8" s="78"/>
      <c r="G8" s="78"/>
      <c r="H8" s="78"/>
      <c r="I8" s="78"/>
      <c r="J8" s="78"/>
      <c r="K8" s="79"/>
      <c r="L8" s="137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5"/>
    </row>
    <row r="9" spans="2:36" ht="23.25" customHeight="1" thickBot="1">
      <c r="B9" s="18"/>
      <c r="C9" s="83" t="s">
        <v>6</v>
      </c>
      <c r="D9" s="84"/>
      <c r="E9" s="84"/>
      <c r="F9" s="84"/>
      <c r="G9" s="84"/>
      <c r="H9" s="84"/>
      <c r="I9" s="84"/>
      <c r="J9" s="84"/>
      <c r="K9" s="85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2"/>
      <c r="AJ9" s="5"/>
    </row>
    <row r="10" spans="2:36" ht="23.25" customHeight="1"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5"/>
    </row>
    <row r="11" spans="2:36" ht="23.25" customHeight="1">
      <c r="B11" s="16" t="s">
        <v>7</v>
      </c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5"/>
    </row>
    <row r="12" spans="2:36" ht="17.25" customHeight="1">
      <c r="B12" s="16"/>
      <c r="C12" s="19" t="s">
        <v>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5"/>
    </row>
    <row r="13" spans="2:36" ht="23.25" customHeight="1">
      <c r="B13" s="16"/>
      <c r="C13" s="19" t="s">
        <v>9</v>
      </c>
      <c r="D13" s="15"/>
      <c r="E13" s="15"/>
      <c r="F13" s="19"/>
      <c r="G13" s="15"/>
      <c r="H13" s="20" t="s">
        <v>10</v>
      </c>
      <c r="I13" s="15"/>
      <c r="J13" s="15"/>
      <c r="K13" s="15"/>
      <c r="L13" s="19"/>
      <c r="M13" s="15"/>
      <c r="N13" s="19" t="s">
        <v>11</v>
      </c>
      <c r="O13" s="19"/>
      <c r="P13" s="19"/>
      <c r="Q13" s="19"/>
      <c r="R13" s="21" t="s">
        <v>12</v>
      </c>
      <c r="S13" s="19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5"/>
    </row>
    <row r="14" spans="2:40" ht="23.25" customHeight="1">
      <c r="B14" s="16"/>
      <c r="C14" s="131" t="s">
        <v>13</v>
      </c>
      <c r="D14" s="132"/>
      <c r="E14" s="132"/>
      <c r="F14" s="133"/>
      <c r="G14" s="15"/>
      <c r="H14" s="67">
        <f>_xlfn.IFERROR(VLOOKUP(C14,データ!$A$2:$B$9,2,0),"")</f>
      </c>
      <c r="I14" s="118"/>
      <c r="J14" s="119"/>
      <c r="K14" s="19" t="s">
        <v>15</v>
      </c>
      <c r="L14" s="15"/>
      <c r="M14" s="22" t="s">
        <v>16</v>
      </c>
      <c r="N14" s="143"/>
      <c r="O14" s="111"/>
      <c r="P14" s="47"/>
      <c r="Q14" s="60" t="s">
        <v>17</v>
      </c>
      <c r="R14" s="134">
        <f>_xlfn.IFERROR(H14*N14,"")</f>
      </c>
      <c r="S14" s="135"/>
      <c r="T14" s="135"/>
      <c r="U14" s="136"/>
      <c r="V14" s="19" t="s">
        <v>15</v>
      </c>
      <c r="W14" s="25" t="s">
        <v>18</v>
      </c>
      <c r="X14" s="25" t="s">
        <v>19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5"/>
      <c r="AN14" s="25"/>
    </row>
    <row r="15" spans="2:40" ht="9.75" customHeight="1">
      <c r="B15" s="16"/>
      <c r="C15" s="25"/>
      <c r="G15" s="15"/>
      <c r="H15" s="27"/>
      <c r="K15" s="15"/>
      <c r="L15" s="15"/>
      <c r="M15" s="28"/>
      <c r="N15" s="15"/>
      <c r="O15" s="15"/>
      <c r="P15" s="15"/>
      <c r="Q15" s="2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5"/>
      <c r="AN15" s="25"/>
    </row>
    <row r="16" spans="2:40" ht="23.25" customHeight="1">
      <c r="B16" s="16"/>
      <c r="C16" s="131" t="s">
        <v>13</v>
      </c>
      <c r="D16" s="132"/>
      <c r="E16" s="132"/>
      <c r="F16" s="133"/>
      <c r="G16" s="15"/>
      <c r="H16" s="67">
        <f>_xlfn.IFERROR(VLOOKUP(C16,データ!$A$2:$B$9,2,0),"")</f>
      </c>
      <c r="I16" s="118"/>
      <c r="J16" s="119"/>
      <c r="K16" s="19" t="s">
        <v>15</v>
      </c>
      <c r="L16" s="15"/>
      <c r="M16" s="22" t="s">
        <v>16</v>
      </c>
      <c r="N16" s="143"/>
      <c r="O16" s="111"/>
      <c r="P16" s="47"/>
      <c r="Q16" s="60" t="s">
        <v>17</v>
      </c>
      <c r="R16" s="134">
        <f>_xlfn.IFERROR(H16*N16,"")</f>
      </c>
      <c r="S16" s="135"/>
      <c r="T16" s="135"/>
      <c r="U16" s="136"/>
      <c r="V16" s="19" t="s">
        <v>15</v>
      </c>
      <c r="W16" s="25" t="s">
        <v>18</v>
      </c>
      <c r="X16" s="25" t="s">
        <v>20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5"/>
      <c r="AN16" s="25"/>
    </row>
    <row r="17" spans="2:40" ht="9" customHeight="1">
      <c r="B17" s="16"/>
      <c r="C17" s="25"/>
      <c r="G17" s="15"/>
      <c r="H17" s="27"/>
      <c r="K17" s="15"/>
      <c r="L17" s="15"/>
      <c r="M17" s="28"/>
      <c r="N17" s="15"/>
      <c r="O17" s="15"/>
      <c r="P17" s="15"/>
      <c r="Q17" s="28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5"/>
      <c r="AN17" s="25"/>
    </row>
    <row r="18" spans="2:36" ht="23.25" customHeight="1">
      <c r="B18" s="18"/>
      <c r="C18" s="131" t="s">
        <v>13</v>
      </c>
      <c r="D18" s="132"/>
      <c r="E18" s="132"/>
      <c r="F18" s="133"/>
      <c r="G18" s="29"/>
      <c r="H18" s="67">
        <f>_xlfn.IFERROR(VLOOKUP(C18,データ!$A$2:$B$9,2,0),"")</f>
      </c>
      <c r="I18" s="118"/>
      <c r="J18" s="119"/>
      <c r="K18" s="19" t="s">
        <v>15</v>
      </c>
      <c r="L18" s="61"/>
      <c r="M18" s="62" t="s">
        <v>16</v>
      </c>
      <c r="N18" s="143"/>
      <c r="O18" s="111"/>
      <c r="P18" s="47"/>
      <c r="Q18" s="60" t="s">
        <v>17</v>
      </c>
      <c r="R18" s="134">
        <f>_xlfn.IFERROR(H18*N18,"")</f>
      </c>
      <c r="S18" s="135"/>
      <c r="T18" s="135"/>
      <c r="U18" s="136"/>
      <c r="V18" s="19" t="s">
        <v>15</v>
      </c>
      <c r="W18" s="25" t="s">
        <v>18</v>
      </c>
      <c r="X18" s="25" t="s">
        <v>21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"/>
    </row>
    <row r="19" spans="2:36" ht="11.25" customHeight="1">
      <c r="B19" s="18"/>
      <c r="C19" s="25"/>
      <c r="D19" s="47"/>
      <c r="E19" s="47"/>
      <c r="F19" s="47"/>
      <c r="G19" s="29"/>
      <c r="H19" s="27"/>
      <c r="I19" s="47"/>
      <c r="J19" s="47"/>
      <c r="K19" s="29"/>
      <c r="L19" s="61"/>
      <c r="M19" s="62"/>
      <c r="N19" s="27"/>
      <c r="O19" s="47"/>
      <c r="P19" s="47"/>
      <c r="Q19" s="60"/>
      <c r="R19" s="27"/>
      <c r="S19" s="47"/>
      <c r="T19" s="4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"/>
    </row>
    <row r="20" spans="2:36" ht="17.25" customHeight="1">
      <c r="B20" s="16"/>
      <c r="C20" s="19" t="s">
        <v>22</v>
      </c>
      <c r="D20" s="15"/>
      <c r="E20" s="15"/>
      <c r="F20" s="15"/>
      <c r="G20" s="15"/>
      <c r="H20" s="15"/>
      <c r="I20" s="15"/>
      <c r="J20" s="19" t="s">
        <v>23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5"/>
    </row>
    <row r="21" spans="2:36" ht="23.25" customHeight="1">
      <c r="B21" s="18"/>
      <c r="C21" s="25" t="s">
        <v>24</v>
      </c>
      <c r="G21" s="29"/>
      <c r="H21" s="27"/>
      <c r="I21" s="1" t="s">
        <v>25</v>
      </c>
      <c r="K21" s="29"/>
      <c r="L21" s="61"/>
      <c r="M21" s="61"/>
      <c r="N21" s="1" t="s">
        <v>26</v>
      </c>
      <c r="R21" s="25" t="s">
        <v>75</v>
      </c>
      <c r="S21" s="47"/>
      <c r="T21" s="47"/>
      <c r="U21" s="47"/>
      <c r="V21" s="25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"/>
    </row>
    <row r="22" spans="2:36" ht="23.25" customHeight="1">
      <c r="B22" s="18"/>
      <c r="C22" s="109"/>
      <c r="D22" s="110"/>
      <c r="E22" s="110"/>
      <c r="F22" s="110"/>
      <c r="G22" s="111"/>
      <c r="H22" s="27"/>
      <c r="I22" s="112"/>
      <c r="J22" s="113"/>
      <c r="K22" s="62" t="s">
        <v>28</v>
      </c>
      <c r="L22" s="22"/>
      <c r="M22" s="22" t="s">
        <v>16</v>
      </c>
      <c r="N22" s="114"/>
      <c r="O22" s="111"/>
      <c r="P22" s="22" t="s">
        <v>29</v>
      </c>
      <c r="Q22" s="60" t="s">
        <v>17</v>
      </c>
      <c r="R22" s="115">
        <f>_xlfn.IFERROR(ROUND(I22*N22,0),"")</f>
        <v>0</v>
      </c>
      <c r="S22" s="116"/>
      <c r="T22" s="116"/>
      <c r="U22" s="117"/>
      <c r="V22" s="19" t="s">
        <v>15</v>
      </c>
      <c r="W22" s="25" t="s">
        <v>18</v>
      </c>
      <c r="X22" s="25" t="s">
        <v>30</v>
      </c>
      <c r="Y22" s="47"/>
      <c r="Z22" s="19"/>
      <c r="AA22" s="27"/>
      <c r="AB22" s="27"/>
      <c r="AC22" s="27"/>
      <c r="AD22" s="27"/>
      <c r="AE22" s="27"/>
      <c r="AF22" s="27"/>
      <c r="AG22" s="27"/>
      <c r="AH22" s="27"/>
      <c r="AI22" s="27"/>
      <c r="AJ22" s="5"/>
    </row>
    <row r="23" spans="2:40" ht="9" customHeight="1">
      <c r="B23" s="16"/>
      <c r="C23" s="25"/>
      <c r="G23" s="15"/>
      <c r="H23" s="27"/>
      <c r="K23" s="15"/>
      <c r="L23" s="15"/>
      <c r="M23" s="28"/>
      <c r="N23" s="15"/>
      <c r="O23" s="15"/>
      <c r="P23" s="15"/>
      <c r="Q23" s="28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5"/>
      <c r="AN23" s="25"/>
    </row>
    <row r="24" spans="2:36" ht="23.25" customHeight="1">
      <c r="B24" s="18"/>
      <c r="C24" s="109"/>
      <c r="D24" s="110"/>
      <c r="E24" s="110"/>
      <c r="F24" s="110"/>
      <c r="G24" s="111"/>
      <c r="H24" s="27"/>
      <c r="I24" s="112"/>
      <c r="J24" s="113"/>
      <c r="K24" s="62" t="s">
        <v>28</v>
      </c>
      <c r="L24" s="22"/>
      <c r="M24" s="22" t="s">
        <v>16</v>
      </c>
      <c r="N24" s="114"/>
      <c r="O24" s="111"/>
      <c r="P24" s="22" t="s">
        <v>29</v>
      </c>
      <c r="Q24" s="60" t="s">
        <v>17</v>
      </c>
      <c r="R24" s="115">
        <f>_xlfn.IFERROR(ROUND(I24*N24,0),"")</f>
        <v>0</v>
      </c>
      <c r="S24" s="116"/>
      <c r="T24" s="116"/>
      <c r="U24" s="117"/>
      <c r="V24" s="19" t="s">
        <v>15</v>
      </c>
      <c r="W24" s="25" t="s">
        <v>18</v>
      </c>
      <c r="X24" s="25" t="s">
        <v>31</v>
      </c>
      <c r="Y24" s="47"/>
      <c r="Z24" s="19"/>
      <c r="AA24" s="27"/>
      <c r="AB24" s="27"/>
      <c r="AC24" s="27"/>
      <c r="AD24" s="27"/>
      <c r="AE24" s="27"/>
      <c r="AF24" s="27"/>
      <c r="AG24" s="27"/>
      <c r="AH24" s="27"/>
      <c r="AI24" s="27"/>
      <c r="AJ24" s="5"/>
    </row>
    <row r="25" spans="2:40" ht="9" customHeight="1">
      <c r="B25" s="16"/>
      <c r="C25" s="25"/>
      <c r="G25" s="15"/>
      <c r="H25" s="27"/>
      <c r="K25" s="15"/>
      <c r="L25" s="15"/>
      <c r="M25" s="28"/>
      <c r="N25" s="15"/>
      <c r="O25" s="15"/>
      <c r="P25" s="15"/>
      <c r="Q25" s="28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5"/>
      <c r="AN25" s="25"/>
    </row>
    <row r="26" spans="2:36" ht="23.25" customHeight="1">
      <c r="B26" s="18"/>
      <c r="C26" s="109"/>
      <c r="D26" s="110"/>
      <c r="E26" s="110"/>
      <c r="F26" s="110"/>
      <c r="G26" s="111"/>
      <c r="H26" s="27"/>
      <c r="I26" s="112"/>
      <c r="J26" s="113"/>
      <c r="K26" s="62" t="s">
        <v>28</v>
      </c>
      <c r="L26" s="22"/>
      <c r="M26" s="22" t="s">
        <v>16</v>
      </c>
      <c r="N26" s="114"/>
      <c r="O26" s="111"/>
      <c r="P26" s="22" t="s">
        <v>29</v>
      </c>
      <c r="Q26" s="60" t="s">
        <v>17</v>
      </c>
      <c r="R26" s="115">
        <f>_xlfn.IFERROR(ROUND(I26*N26,0),"")</f>
        <v>0</v>
      </c>
      <c r="S26" s="116"/>
      <c r="T26" s="116"/>
      <c r="U26" s="117"/>
      <c r="V26" s="19" t="s">
        <v>15</v>
      </c>
      <c r="W26" s="25" t="s">
        <v>18</v>
      </c>
      <c r="X26" s="25" t="s">
        <v>32</v>
      </c>
      <c r="Y26" s="47"/>
      <c r="Z26" s="19"/>
      <c r="AA26" s="27"/>
      <c r="AB26" s="27"/>
      <c r="AC26" s="27"/>
      <c r="AD26" s="27"/>
      <c r="AE26" s="27"/>
      <c r="AF26" s="27"/>
      <c r="AG26" s="27"/>
      <c r="AH26" s="27"/>
      <c r="AI26" s="27"/>
      <c r="AJ26" s="5"/>
    </row>
    <row r="27" spans="2:40" ht="9" customHeight="1">
      <c r="B27" s="16"/>
      <c r="C27" s="25"/>
      <c r="G27" s="15"/>
      <c r="H27" s="27"/>
      <c r="K27" s="15"/>
      <c r="L27" s="15"/>
      <c r="M27" s="28"/>
      <c r="N27" s="15"/>
      <c r="O27" s="15"/>
      <c r="P27" s="15"/>
      <c r="Q27" s="28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5"/>
      <c r="AN27" s="25"/>
    </row>
    <row r="28" spans="2:36" ht="23.25" customHeight="1">
      <c r="B28" s="18"/>
      <c r="C28" s="109"/>
      <c r="D28" s="110"/>
      <c r="E28" s="110"/>
      <c r="F28" s="110"/>
      <c r="G28" s="111"/>
      <c r="H28" s="27"/>
      <c r="I28" s="112"/>
      <c r="J28" s="113"/>
      <c r="K28" s="62" t="s">
        <v>28</v>
      </c>
      <c r="L28" s="22"/>
      <c r="M28" s="22" t="s">
        <v>16</v>
      </c>
      <c r="N28" s="114"/>
      <c r="O28" s="111"/>
      <c r="P28" s="22" t="s">
        <v>29</v>
      </c>
      <c r="Q28" s="60" t="s">
        <v>17</v>
      </c>
      <c r="R28" s="115">
        <f>_xlfn.IFERROR(ROUND(I28*N28,0),"")</f>
        <v>0</v>
      </c>
      <c r="S28" s="116"/>
      <c r="T28" s="116"/>
      <c r="U28" s="117"/>
      <c r="V28" s="19" t="s">
        <v>15</v>
      </c>
      <c r="W28" s="25" t="s">
        <v>18</v>
      </c>
      <c r="X28" s="25" t="s">
        <v>34</v>
      </c>
      <c r="Y28" s="47"/>
      <c r="Z28" s="19"/>
      <c r="AA28" s="27"/>
      <c r="AB28" s="27"/>
      <c r="AC28" s="27"/>
      <c r="AD28" s="27"/>
      <c r="AE28" s="27"/>
      <c r="AF28" s="27"/>
      <c r="AG28" s="27"/>
      <c r="AH28" s="27"/>
      <c r="AI28" s="27"/>
      <c r="AJ28" s="5"/>
    </row>
    <row r="29" spans="2:40" ht="9" customHeight="1">
      <c r="B29" s="16"/>
      <c r="C29" s="25"/>
      <c r="G29" s="15"/>
      <c r="H29" s="27"/>
      <c r="K29" s="15"/>
      <c r="L29" s="15"/>
      <c r="M29" s="28"/>
      <c r="N29" s="15"/>
      <c r="O29" s="15"/>
      <c r="P29" s="15"/>
      <c r="Q29" s="28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5"/>
      <c r="AN29" s="25"/>
    </row>
    <row r="30" spans="2:36" ht="23.25" customHeight="1">
      <c r="B30" s="18"/>
      <c r="C30" s="109"/>
      <c r="D30" s="110"/>
      <c r="E30" s="110"/>
      <c r="F30" s="110"/>
      <c r="G30" s="111"/>
      <c r="H30" s="27"/>
      <c r="I30" s="112"/>
      <c r="J30" s="113"/>
      <c r="K30" s="62" t="s">
        <v>28</v>
      </c>
      <c r="L30" s="22"/>
      <c r="M30" s="22" t="s">
        <v>16</v>
      </c>
      <c r="N30" s="114"/>
      <c r="O30" s="111"/>
      <c r="P30" s="22" t="s">
        <v>29</v>
      </c>
      <c r="Q30" s="60" t="s">
        <v>17</v>
      </c>
      <c r="R30" s="115">
        <f>_xlfn.IFERROR(ROUND(I30*N30,0),"")</f>
        <v>0</v>
      </c>
      <c r="S30" s="116"/>
      <c r="T30" s="116"/>
      <c r="U30" s="117"/>
      <c r="V30" s="19" t="s">
        <v>15</v>
      </c>
      <c r="W30" s="25" t="s">
        <v>18</v>
      </c>
      <c r="X30" s="25" t="s">
        <v>39</v>
      </c>
      <c r="Y30" s="47"/>
      <c r="Z30" s="19"/>
      <c r="AA30" s="27"/>
      <c r="AB30" s="27"/>
      <c r="AC30" s="27"/>
      <c r="AD30" s="27"/>
      <c r="AE30" s="27"/>
      <c r="AF30" s="27"/>
      <c r="AG30" s="27"/>
      <c r="AH30" s="27"/>
      <c r="AI30" s="27"/>
      <c r="AJ30" s="5"/>
    </row>
    <row r="31" spans="2:40" ht="9" customHeight="1">
      <c r="B31" s="16"/>
      <c r="C31" s="25"/>
      <c r="G31" s="15"/>
      <c r="H31" s="27"/>
      <c r="K31" s="15"/>
      <c r="L31" s="15"/>
      <c r="M31" s="28"/>
      <c r="N31" s="15"/>
      <c r="O31" s="15"/>
      <c r="P31" s="15"/>
      <c r="Q31" s="28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5"/>
      <c r="AN31" s="25"/>
    </row>
    <row r="32" spans="2:36" ht="23.25" customHeight="1">
      <c r="B32" s="18"/>
      <c r="C32" s="109"/>
      <c r="D32" s="110"/>
      <c r="E32" s="110"/>
      <c r="F32" s="110"/>
      <c r="G32" s="111"/>
      <c r="H32" s="27"/>
      <c r="I32" s="112"/>
      <c r="J32" s="113"/>
      <c r="K32" s="62" t="s">
        <v>28</v>
      </c>
      <c r="L32" s="22"/>
      <c r="M32" s="22" t="s">
        <v>16</v>
      </c>
      <c r="N32" s="114"/>
      <c r="O32" s="111"/>
      <c r="P32" s="22" t="s">
        <v>29</v>
      </c>
      <c r="Q32" s="60" t="s">
        <v>17</v>
      </c>
      <c r="R32" s="115">
        <f>_xlfn.IFERROR(ROUND(I32*N32,0),"")</f>
        <v>0</v>
      </c>
      <c r="S32" s="116"/>
      <c r="T32" s="116"/>
      <c r="U32" s="117"/>
      <c r="V32" s="19" t="s">
        <v>15</v>
      </c>
      <c r="W32" s="25" t="s">
        <v>18</v>
      </c>
      <c r="X32" s="25" t="s">
        <v>56</v>
      </c>
      <c r="Y32" s="47"/>
      <c r="Z32" s="19"/>
      <c r="AA32" s="27"/>
      <c r="AB32" s="27"/>
      <c r="AC32" s="27"/>
      <c r="AD32" s="27"/>
      <c r="AE32" s="27"/>
      <c r="AF32" s="27"/>
      <c r="AG32" s="27"/>
      <c r="AH32" s="27"/>
      <c r="AI32" s="27"/>
      <c r="AJ32" s="5"/>
    </row>
    <row r="33" spans="2:40" ht="9" customHeight="1">
      <c r="B33" s="16"/>
      <c r="C33" s="25"/>
      <c r="G33" s="15"/>
      <c r="H33" s="27"/>
      <c r="K33" s="15"/>
      <c r="L33" s="15"/>
      <c r="M33" s="28"/>
      <c r="N33" s="15"/>
      <c r="O33" s="15"/>
      <c r="P33" s="15"/>
      <c r="Q33" s="28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5"/>
      <c r="AN33" s="25"/>
    </row>
    <row r="34" spans="2:36" ht="23.25" customHeight="1">
      <c r="B34" s="18"/>
      <c r="C34" s="109"/>
      <c r="D34" s="110"/>
      <c r="E34" s="110"/>
      <c r="F34" s="110"/>
      <c r="G34" s="111"/>
      <c r="H34" s="27"/>
      <c r="I34" s="112"/>
      <c r="J34" s="113"/>
      <c r="K34" s="62" t="s">
        <v>28</v>
      </c>
      <c r="L34" s="22"/>
      <c r="M34" s="22" t="s">
        <v>16</v>
      </c>
      <c r="N34" s="114"/>
      <c r="O34" s="130"/>
      <c r="P34" s="22" t="s">
        <v>29</v>
      </c>
      <c r="Q34" s="60" t="s">
        <v>17</v>
      </c>
      <c r="R34" s="115">
        <f>_xlfn.IFERROR(ROUND(I34*N34,0),"")</f>
        <v>0</v>
      </c>
      <c r="S34" s="116"/>
      <c r="T34" s="116"/>
      <c r="U34" s="117"/>
      <c r="V34" s="19" t="s">
        <v>15</v>
      </c>
      <c r="W34" s="25" t="s">
        <v>18</v>
      </c>
      <c r="X34" s="25" t="s">
        <v>43</v>
      </c>
      <c r="Y34" s="47"/>
      <c r="Z34" s="19"/>
      <c r="AA34" s="27"/>
      <c r="AB34" s="27"/>
      <c r="AC34" s="27"/>
      <c r="AD34" s="27"/>
      <c r="AE34" s="27"/>
      <c r="AF34" s="27"/>
      <c r="AG34" s="27"/>
      <c r="AH34" s="27"/>
      <c r="AI34" s="27"/>
      <c r="AJ34" s="5"/>
    </row>
    <row r="35" spans="2:40" ht="9" customHeight="1">
      <c r="B35" s="16"/>
      <c r="C35" s="25"/>
      <c r="G35" s="15"/>
      <c r="H35" s="27"/>
      <c r="K35" s="15"/>
      <c r="L35" s="15"/>
      <c r="M35" s="28"/>
      <c r="N35" s="15"/>
      <c r="O35" s="15"/>
      <c r="P35" s="15"/>
      <c r="Q35" s="28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5"/>
      <c r="AN35" s="25"/>
    </row>
    <row r="36" spans="2:36" ht="23.25" customHeight="1">
      <c r="B36" s="18"/>
      <c r="C36" s="109"/>
      <c r="D36" s="110"/>
      <c r="E36" s="110"/>
      <c r="F36" s="110"/>
      <c r="G36" s="111"/>
      <c r="H36" s="27"/>
      <c r="I36" s="112"/>
      <c r="J36" s="113"/>
      <c r="K36" s="62" t="s">
        <v>28</v>
      </c>
      <c r="L36" s="22"/>
      <c r="M36" s="22" t="s">
        <v>16</v>
      </c>
      <c r="N36" s="114"/>
      <c r="O36" s="111"/>
      <c r="P36" s="22" t="s">
        <v>29</v>
      </c>
      <c r="Q36" s="60" t="s">
        <v>17</v>
      </c>
      <c r="R36" s="115">
        <f>_xlfn.IFERROR(ROUND(I36*N36,0),"")</f>
        <v>0</v>
      </c>
      <c r="S36" s="116"/>
      <c r="T36" s="116"/>
      <c r="U36" s="117"/>
      <c r="V36" s="19" t="s">
        <v>15</v>
      </c>
      <c r="W36" s="25" t="s">
        <v>18</v>
      </c>
      <c r="X36" s="25" t="s">
        <v>72</v>
      </c>
      <c r="Y36" s="47"/>
      <c r="Z36" s="19"/>
      <c r="AA36" s="27"/>
      <c r="AB36" s="27"/>
      <c r="AC36" s="27"/>
      <c r="AD36" s="27"/>
      <c r="AE36" s="27"/>
      <c r="AF36" s="27"/>
      <c r="AG36" s="27"/>
      <c r="AH36" s="27"/>
      <c r="AI36" s="27"/>
      <c r="AJ36" s="5"/>
    </row>
    <row r="37" spans="2:40" ht="9" customHeight="1">
      <c r="B37" s="16"/>
      <c r="C37" s="25"/>
      <c r="G37" s="15"/>
      <c r="H37" s="27"/>
      <c r="K37" s="15"/>
      <c r="L37" s="15"/>
      <c r="M37" s="28"/>
      <c r="N37" s="15"/>
      <c r="O37" s="15"/>
      <c r="P37" s="15"/>
      <c r="Q37" s="28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5"/>
      <c r="AN37" s="25"/>
    </row>
    <row r="38" spans="2:36" ht="23.25" customHeight="1">
      <c r="B38" s="18"/>
      <c r="C38" s="109"/>
      <c r="D38" s="110"/>
      <c r="E38" s="110"/>
      <c r="F38" s="110"/>
      <c r="G38" s="111"/>
      <c r="H38" s="27"/>
      <c r="I38" s="112"/>
      <c r="J38" s="113"/>
      <c r="K38" s="62" t="s">
        <v>28</v>
      </c>
      <c r="L38" s="22"/>
      <c r="M38" s="22" t="s">
        <v>16</v>
      </c>
      <c r="N38" s="114"/>
      <c r="O38" s="130"/>
      <c r="P38" s="22" t="s">
        <v>29</v>
      </c>
      <c r="Q38" s="60" t="s">
        <v>17</v>
      </c>
      <c r="R38" s="115">
        <f>_xlfn.IFERROR(ROUND(I38*N38,0),"")</f>
        <v>0</v>
      </c>
      <c r="S38" s="116"/>
      <c r="T38" s="116"/>
      <c r="U38" s="117"/>
      <c r="V38" s="19" t="s">
        <v>15</v>
      </c>
      <c r="W38" s="25" t="s">
        <v>18</v>
      </c>
      <c r="X38" s="25" t="s">
        <v>57</v>
      </c>
      <c r="Y38" s="47"/>
      <c r="Z38" s="19"/>
      <c r="AA38" s="27"/>
      <c r="AB38" s="27"/>
      <c r="AC38" s="27"/>
      <c r="AD38" s="27"/>
      <c r="AE38" s="27"/>
      <c r="AF38" s="27"/>
      <c r="AG38" s="27"/>
      <c r="AH38" s="27"/>
      <c r="AI38" s="27"/>
      <c r="AJ38" s="5"/>
    </row>
    <row r="39" spans="2:40" ht="9" customHeight="1">
      <c r="B39" s="16"/>
      <c r="C39" s="25"/>
      <c r="G39" s="15"/>
      <c r="H39" s="27"/>
      <c r="K39" s="15"/>
      <c r="L39" s="15"/>
      <c r="M39" s="28"/>
      <c r="N39" s="15"/>
      <c r="O39" s="15"/>
      <c r="P39" s="15"/>
      <c r="Q39" s="28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5"/>
      <c r="AN39" s="25"/>
    </row>
    <row r="40" spans="2:36" ht="23.25" customHeight="1">
      <c r="B40" s="18"/>
      <c r="C40" s="109"/>
      <c r="D40" s="110"/>
      <c r="E40" s="110"/>
      <c r="F40" s="110"/>
      <c r="G40" s="111"/>
      <c r="H40" s="27"/>
      <c r="I40" s="112"/>
      <c r="J40" s="113"/>
      <c r="K40" s="62" t="s">
        <v>28</v>
      </c>
      <c r="L40" s="22"/>
      <c r="M40" s="22" t="s">
        <v>16</v>
      </c>
      <c r="N40" s="114"/>
      <c r="O40" s="111"/>
      <c r="P40" s="22" t="s">
        <v>29</v>
      </c>
      <c r="Q40" s="60" t="s">
        <v>17</v>
      </c>
      <c r="R40" s="115">
        <f>_xlfn.IFERROR(ROUND(I40*N40,0),"")</f>
        <v>0</v>
      </c>
      <c r="S40" s="116"/>
      <c r="T40" s="116"/>
      <c r="U40" s="117"/>
      <c r="V40" s="19" t="s">
        <v>15</v>
      </c>
      <c r="W40" s="25" t="s">
        <v>18</v>
      </c>
      <c r="X40" s="25" t="s">
        <v>58</v>
      </c>
      <c r="Y40" s="47"/>
      <c r="Z40" s="19"/>
      <c r="AA40" s="27"/>
      <c r="AB40" s="27"/>
      <c r="AC40" s="27"/>
      <c r="AD40" s="27"/>
      <c r="AE40" s="27"/>
      <c r="AF40" s="27"/>
      <c r="AG40" s="27"/>
      <c r="AH40" s="27"/>
      <c r="AI40" s="27"/>
      <c r="AJ40" s="5"/>
    </row>
    <row r="41" spans="2:40" ht="9" customHeight="1">
      <c r="B41" s="16"/>
      <c r="C41" s="25"/>
      <c r="G41" s="15"/>
      <c r="H41" s="27"/>
      <c r="K41" s="15"/>
      <c r="L41" s="15"/>
      <c r="M41" s="28"/>
      <c r="N41" s="15"/>
      <c r="O41" s="15"/>
      <c r="P41" s="15"/>
      <c r="Q41" s="28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5"/>
      <c r="AN41" s="25"/>
    </row>
    <row r="42" spans="2:36" ht="23.25" customHeight="1">
      <c r="B42" s="18"/>
      <c r="C42" s="109"/>
      <c r="D42" s="110"/>
      <c r="E42" s="110"/>
      <c r="F42" s="110"/>
      <c r="G42" s="111"/>
      <c r="H42" s="27"/>
      <c r="I42" s="112"/>
      <c r="J42" s="113"/>
      <c r="K42" s="62" t="s">
        <v>28</v>
      </c>
      <c r="L42" s="22"/>
      <c r="M42" s="22" t="s">
        <v>16</v>
      </c>
      <c r="N42" s="114"/>
      <c r="O42" s="111"/>
      <c r="P42" s="22" t="s">
        <v>29</v>
      </c>
      <c r="Q42" s="60" t="s">
        <v>17</v>
      </c>
      <c r="R42" s="115">
        <f>_xlfn.IFERROR(ROUND(I42*N42,0),"")</f>
        <v>0</v>
      </c>
      <c r="S42" s="116"/>
      <c r="T42" s="116"/>
      <c r="U42" s="117"/>
      <c r="V42" s="19" t="s">
        <v>15</v>
      </c>
      <c r="W42" s="25" t="s">
        <v>18</v>
      </c>
      <c r="X42" s="25" t="s">
        <v>71</v>
      </c>
      <c r="Y42" s="47"/>
      <c r="Z42" s="19"/>
      <c r="AA42" s="27"/>
      <c r="AB42" s="27"/>
      <c r="AC42" s="27"/>
      <c r="AD42" s="27"/>
      <c r="AE42" s="27"/>
      <c r="AF42" s="27"/>
      <c r="AG42" s="27"/>
      <c r="AH42" s="27"/>
      <c r="AI42" s="27"/>
      <c r="AJ42" s="5"/>
    </row>
    <row r="43" spans="2:40" ht="9" customHeight="1">
      <c r="B43" s="16"/>
      <c r="C43" s="25"/>
      <c r="G43" s="15"/>
      <c r="H43" s="27"/>
      <c r="K43" s="15"/>
      <c r="L43" s="15"/>
      <c r="M43" s="28"/>
      <c r="N43" s="15"/>
      <c r="O43" s="15"/>
      <c r="P43" s="15"/>
      <c r="Q43" s="28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5"/>
      <c r="AN43" s="25"/>
    </row>
    <row r="44" spans="2:36" ht="23.25" customHeight="1">
      <c r="B44" s="18"/>
      <c r="C44" s="109"/>
      <c r="D44" s="110"/>
      <c r="E44" s="110"/>
      <c r="F44" s="110"/>
      <c r="G44" s="111"/>
      <c r="H44" s="27"/>
      <c r="I44" s="112"/>
      <c r="J44" s="113"/>
      <c r="K44" s="62" t="s">
        <v>28</v>
      </c>
      <c r="L44" s="22"/>
      <c r="M44" s="22" t="s">
        <v>16</v>
      </c>
      <c r="N44" s="114"/>
      <c r="O44" s="111"/>
      <c r="P44" s="22" t="s">
        <v>29</v>
      </c>
      <c r="Q44" s="60" t="s">
        <v>17</v>
      </c>
      <c r="R44" s="115">
        <f>_xlfn.IFERROR(ROUND(I44*N44,0),"")</f>
        <v>0</v>
      </c>
      <c r="S44" s="116"/>
      <c r="T44" s="116"/>
      <c r="U44" s="117"/>
      <c r="V44" s="19" t="s">
        <v>15</v>
      </c>
      <c r="W44" s="25" t="s">
        <v>18</v>
      </c>
      <c r="X44" s="25" t="s">
        <v>59</v>
      </c>
      <c r="Y44" s="47"/>
      <c r="Z44" s="19"/>
      <c r="AA44" s="27"/>
      <c r="AB44" s="27"/>
      <c r="AC44" s="27"/>
      <c r="AD44" s="27"/>
      <c r="AE44" s="27"/>
      <c r="AF44" s="27"/>
      <c r="AG44" s="27"/>
      <c r="AH44" s="27"/>
      <c r="AI44" s="27"/>
      <c r="AJ44" s="5"/>
    </row>
    <row r="45" spans="2:36" ht="17.25" customHeight="1" thickBot="1">
      <c r="B45" s="18"/>
      <c r="C45" s="32"/>
      <c r="D45" s="32"/>
      <c r="E45" s="57"/>
      <c r="F45" s="57"/>
      <c r="G45" s="34"/>
      <c r="H45" s="35"/>
      <c r="I45" s="57"/>
      <c r="J45" s="57"/>
      <c r="K45" s="36"/>
      <c r="L45" s="36"/>
      <c r="M45" s="36"/>
      <c r="N45" s="36"/>
      <c r="O45" s="36"/>
      <c r="P45" s="57"/>
      <c r="Q45" s="63"/>
      <c r="R45" s="38"/>
      <c r="S45" s="38"/>
      <c r="T45" s="38"/>
      <c r="U45" s="38"/>
      <c r="V45" s="40"/>
      <c r="W45" s="35"/>
      <c r="X45" s="3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5"/>
    </row>
    <row r="46" spans="2:36" ht="14.25" customHeight="1">
      <c r="B46" s="18"/>
      <c r="C46" s="25"/>
      <c r="G46" s="29"/>
      <c r="H46" s="27"/>
      <c r="K46" s="22"/>
      <c r="L46" s="22"/>
      <c r="M46" s="22"/>
      <c r="N46" s="22"/>
      <c r="O46" s="22"/>
      <c r="Q46" s="60"/>
      <c r="R46" s="41"/>
      <c r="S46" s="41"/>
      <c r="T46" s="41"/>
      <c r="U46" s="41"/>
      <c r="V46" s="19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5"/>
    </row>
    <row r="47" spans="2:36" ht="23.25" customHeight="1">
      <c r="B47" s="18"/>
      <c r="C47" s="93" t="s">
        <v>76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60" t="s">
        <v>17</v>
      </c>
      <c r="R47" s="124">
        <f>_xlfn.IFERROR(SUM(R14:R44),"")</f>
        <v>0</v>
      </c>
      <c r="S47" s="125"/>
      <c r="T47" s="125"/>
      <c r="U47" s="126"/>
      <c r="V47" s="19" t="s">
        <v>15</v>
      </c>
      <c r="W47" s="25" t="s">
        <v>18</v>
      </c>
      <c r="X47" s="25" t="s">
        <v>60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5"/>
    </row>
    <row r="48" spans="2:36" ht="9" customHeight="1">
      <c r="B48" s="18"/>
      <c r="C48" s="25"/>
      <c r="G48" s="29"/>
      <c r="H48" s="27"/>
      <c r="K48" s="22"/>
      <c r="L48" s="22"/>
      <c r="M48" s="22"/>
      <c r="N48" s="22"/>
      <c r="O48" s="22"/>
      <c r="Q48" s="60"/>
      <c r="R48" s="41"/>
      <c r="S48" s="41"/>
      <c r="T48" s="41"/>
      <c r="U48" s="41"/>
      <c r="V48" s="19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5"/>
    </row>
    <row r="49" spans="2:36" ht="23.25" customHeight="1">
      <c r="B49" s="18"/>
      <c r="C49" s="43" t="s">
        <v>80</v>
      </c>
      <c r="G49" s="29"/>
      <c r="H49" s="27"/>
      <c r="K49" s="29"/>
      <c r="L49" s="61"/>
      <c r="M49" s="61"/>
      <c r="N49" s="22"/>
      <c r="O49" s="22"/>
      <c r="R49" s="25"/>
      <c r="S49" s="47"/>
      <c r="T49" s="47"/>
      <c r="U49" s="47"/>
      <c r="V49" s="19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5"/>
    </row>
    <row r="50" spans="2:36" ht="13.5">
      <c r="B50" s="18"/>
      <c r="C50" s="25" t="s">
        <v>36</v>
      </c>
      <c r="G50" s="29"/>
      <c r="H50" s="27"/>
      <c r="K50" s="29"/>
      <c r="L50" s="61"/>
      <c r="M50" s="61"/>
      <c r="N50" s="27"/>
      <c r="R50" s="25"/>
      <c r="S50" s="47"/>
      <c r="T50" s="47"/>
      <c r="U50" s="4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5"/>
    </row>
    <row r="51" spans="2:42" ht="23.25" customHeight="1">
      <c r="B51" s="18"/>
      <c r="C51" s="95">
        <f>_xlfn.IFERROR(IF(R47&gt;6000,6000,R47),"")</f>
        <v>0</v>
      </c>
      <c r="D51" s="118"/>
      <c r="E51" s="118"/>
      <c r="F51" s="119"/>
      <c r="G51" s="19" t="s">
        <v>37</v>
      </c>
      <c r="H51" s="22"/>
      <c r="J51" s="22" t="s">
        <v>16</v>
      </c>
      <c r="K51" s="47"/>
      <c r="L51" s="47">
        <v>95</v>
      </c>
      <c r="M51" s="47" t="s">
        <v>38</v>
      </c>
      <c r="N51" s="27"/>
      <c r="Q51" s="60" t="s">
        <v>17</v>
      </c>
      <c r="R51" s="96">
        <f>_xlfn.IFERROR(ROUND(C51*95/100,3),"")</f>
        <v>0</v>
      </c>
      <c r="S51" s="120"/>
      <c r="T51" s="120"/>
      <c r="U51" s="121"/>
      <c r="V51" s="19" t="s">
        <v>15</v>
      </c>
      <c r="W51" s="25" t="s">
        <v>18</v>
      </c>
      <c r="X51" s="25" t="s">
        <v>73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5"/>
      <c r="AN51" s="99"/>
      <c r="AO51" s="99"/>
      <c r="AP51" s="99"/>
    </row>
    <row r="52" spans="2:36" ht="13.5">
      <c r="B52" s="18"/>
      <c r="C52" s="25" t="s">
        <v>40</v>
      </c>
      <c r="G52" s="29"/>
      <c r="H52" s="22"/>
      <c r="J52" s="22"/>
      <c r="K52" s="29"/>
      <c r="M52" s="29"/>
      <c r="N52" s="27"/>
      <c r="R52" s="25"/>
      <c r="S52" s="47"/>
      <c r="T52" s="47"/>
      <c r="U52" s="47"/>
      <c r="V52" s="27"/>
      <c r="W52" s="15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5"/>
    </row>
    <row r="53" spans="2:36" ht="23.25" customHeight="1">
      <c r="B53" s="18"/>
      <c r="C53" s="95">
        <f>_xlfn.IFERROR(IF(R47&gt;20000,14000,IF(R47&gt;6000,R47-6000,"")),"")</f>
      </c>
      <c r="D53" s="118"/>
      <c r="E53" s="118"/>
      <c r="F53" s="119"/>
      <c r="G53" s="19" t="s">
        <v>37</v>
      </c>
      <c r="H53" s="22"/>
      <c r="J53" s="22" t="s">
        <v>16</v>
      </c>
      <c r="K53" s="47"/>
      <c r="L53" s="47">
        <v>85</v>
      </c>
      <c r="M53" s="47" t="s">
        <v>38</v>
      </c>
      <c r="N53" s="27"/>
      <c r="Q53" s="60" t="s">
        <v>17</v>
      </c>
      <c r="R53" s="96">
        <f>_xlfn.IFERROR(ROUND(C53*85/100,3),"")</f>
      </c>
      <c r="S53" s="120"/>
      <c r="T53" s="120"/>
      <c r="U53" s="121"/>
      <c r="V53" s="19" t="s">
        <v>15</v>
      </c>
      <c r="W53" s="25" t="s">
        <v>18</v>
      </c>
      <c r="X53" s="25" t="s">
        <v>74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5"/>
    </row>
    <row r="54" spans="2:36" ht="13.5">
      <c r="B54" s="18"/>
      <c r="C54" s="25" t="s">
        <v>42</v>
      </c>
      <c r="G54" s="29"/>
      <c r="H54" s="22"/>
      <c r="J54" s="22"/>
      <c r="K54" s="29"/>
      <c r="M54" s="29"/>
      <c r="N54" s="27"/>
      <c r="R54" s="25"/>
      <c r="S54" s="47"/>
      <c r="T54" s="47"/>
      <c r="U54" s="47"/>
      <c r="V54" s="25"/>
      <c r="W54" s="15"/>
      <c r="X54" s="1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5"/>
    </row>
    <row r="55" spans="2:36" ht="23.25" customHeight="1">
      <c r="B55" s="18"/>
      <c r="C55" s="95">
        <f>_xlfn.IFERROR(IF(R47&gt;50000,30000,IF(R47&gt;20000,R47-20000,"")),"")</f>
      </c>
      <c r="D55" s="118"/>
      <c r="E55" s="118"/>
      <c r="F55" s="119"/>
      <c r="G55" s="19" t="s">
        <v>37</v>
      </c>
      <c r="H55" s="22"/>
      <c r="J55" s="22" t="s">
        <v>16</v>
      </c>
      <c r="K55" s="47"/>
      <c r="L55" s="47">
        <v>75</v>
      </c>
      <c r="M55" s="47" t="s">
        <v>38</v>
      </c>
      <c r="N55" s="27"/>
      <c r="Q55" s="60" t="s">
        <v>17</v>
      </c>
      <c r="R55" s="96">
        <f>_xlfn.IFERROR(ROUND(C55*75/100,3),"")</f>
      </c>
      <c r="S55" s="120"/>
      <c r="T55" s="120"/>
      <c r="U55" s="121"/>
      <c r="V55" s="19" t="s">
        <v>15</v>
      </c>
      <c r="W55" s="25" t="s">
        <v>18</v>
      </c>
      <c r="X55" s="25" t="s">
        <v>77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5"/>
    </row>
    <row r="56" spans="2:36" ht="13.5">
      <c r="B56" s="18"/>
      <c r="C56" s="25" t="s">
        <v>44</v>
      </c>
      <c r="G56" s="29"/>
      <c r="H56" s="22"/>
      <c r="J56" s="22"/>
      <c r="K56" s="29"/>
      <c r="M56" s="29"/>
      <c r="N56" s="27"/>
      <c r="R56" s="25"/>
      <c r="S56" s="47"/>
      <c r="T56" s="4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5"/>
    </row>
    <row r="57" spans="2:40" ht="23.25" customHeight="1">
      <c r="B57" s="18"/>
      <c r="C57" s="95">
        <f>_xlfn.IFERROR(IF(R47&gt;50000,R47-50000,""),"")</f>
      </c>
      <c r="D57" s="118"/>
      <c r="E57" s="118"/>
      <c r="F57" s="119"/>
      <c r="G57" s="19" t="s">
        <v>37</v>
      </c>
      <c r="H57" s="22"/>
      <c r="J57" s="22" t="s">
        <v>16</v>
      </c>
      <c r="K57" s="47"/>
      <c r="L57" s="47">
        <v>65</v>
      </c>
      <c r="M57" s="47" t="s">
        <v>38</v>
      </c>
      <c r="N57" s="27"/>
      <c r="Q57" s="60" t="s">
        <v>17</v>
      </c>
      <c r="R57" s="96">
        <f>_xlfn.IFERROR(ROUND(C57*65/100,3),"")</f>
      </c>
      <c r="S57" s="120"/>
      <c r="T57" s="120"/>
      <c r="U57" s="121"/>
      <c r="V57" s="19" t="s">
        <v>15</v>
      </c>
      <c r="W57" s="25" t="s">
        <v>18</v>
      </c>
      <c r="X57" s="25" t="s">
        <v>78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5"/>
      <c r="AN57" s="1" t="s">
        <v>14</v>
      </c>
    </row>
    <row r="58" spans="2:36" ht="9" customHeight="1">
      <c r="B58" s="18"/>
      <c r="C58" s="25"/>
      <c r="D58" s="25"/>
      <c r="G58" s="29"/>
      <c r="H58" s="27"/>
      <c r="K58" s="29"/>
      <c r="L58" s="61"/>
      <c r="M58" s="61"/>
      <c r="N58" s="27"/>
      <c r="R58" s="25"/>
      <c r="S58" s="47"/>
      <c r="T58" s="47"/>
      <c r="U58" s="4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5"/>
    </row>
    <row r="59" spans="2:36" ht="23.25" customHeight="1">
      <c r="B59" s="18"/>
      <c r="C59" s="93" t="s">
        <v>79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60" t="s">
        <v>17</v>
      </c>
      <c r="R59" s="96">
        <f>_xlfn.IFERROR(SUM(R51:R57),"")</f>
        <v>0</v>
      </c>
      <c r="S59" s="122"/>
      <c r="T59" s="122"/>
      <c r="U59" s="123"/>
      <c r="V59" s="19" t="s">
        <v>15</v>
      </c>
      <c r="W59" s="22" t="s">
        <v>17</v>
      </c>
      <c r="X59" s="67">
        <f>R59*1/1000</f>
        <v>0</v>
      </c>
      <c r="Y59" s="118"/>
      <c r="Z59" s="119"/>
      <c r="AA59" s="44" t="s">
        <v>47</v>
      </c>
      <c r="AB59" s="27"/>
      <c r="AC59" s="27"/>
      <c r="AD59" s="27"/>
      <c r="AE59" s="27"/>
      <c r="AF59" s="27"/>
      <c r="AG59" s="27"/>
      <c r="AH59" s="27"/>
      <c r="AI59" s="27"/>
      <c r="AJ59" s="5"/>
    </row>
    <row r="60" spans="2:36" ht="6.75" customHeight="1" thickBot="1">
      <c r="B60" s="18"/>
      <c r="C60" s="25"/>
      <c r="G60" s="29"/>
      <c r="H60" s="27"/>
      <c r="K60" s="29"/>
      <c r="L60" s="61"/>
      <c r="M60" s="61"/>
      <c r="N60" s="27"/>
      <c r="R60" s="25"/>
      <c r="S60" s="47"/>
      <c r="T60" s="47"/>
      <c r="U60" s="4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5"/>
    </row>
    <row r="61" spans="2:36" ht="23.25" customHeight="1" thickBot="1">
      <c r="B61" s="18"/>
      <c r="C61" s="25"/>
      <c r="G61" s="29"/>
      <c r="H61" s="27"/>
      <c r="K61" s="29"/>
      <c r="L61" s="61"/>
      <c r="M61" s="61"/>
      <c r="N61" s="27"/>
      <c r="R61" s="25"/>
      <c r="S61" s="47"/>
      <c r="T61" s="47"/>
      <c r="U61" s="47"/>
      <c r="V61" s="27"/>
      <c r="W61" s="22" t="s">
        <v>48</v>
      </c>
      <c r="X61" s="127">
        <f>X59</f>
        <v>0</v>
      </c>
      <c r="Y61" s="128"/>
      <c r="Z61" s="129"/>
      <c r="AA61" s="44" t="s">
        <v>49</v>
      </c>
      <c r="AB61" s="27"/>
      <c r="AC61" s="27"/>
      <c r="AD61" s="27"/>
      <c r="AE61" s="27"/>
      <c r="AF61" s="27"/>
      <c r="AG61" s="27"/>
      <c r="AH61" s="27"/>
      <c r="AI61" s="27"/>
      <c r="AJ61" s="5"/>
    </row>
    <row r="62" spans="2:36" ht="5.25" customHeight="1" thickBot="1">
      <c r="B62" s="18"/>
      <c r="C62" s="25"/>
      <c r="G62" s="29"/>
      <c r="H62" s="27"/>
      <c r="K62" s="29"/>
      <c r="L62" s="61"/>
      <c r="M62" s="61"/>
      <c r="N62" s="27"/>
      <c r="R62" s="25"/>
      <c r="S62" s="47"/>
      <c r="T62" s="47"/>
      <c r="U62" s="4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5"/>
    </row>
    <row r="63" spans="2:36" ht="23.25" customHeight="1" thickBot="1">
      <c r="B63" s="16" t="s">
        <v>50</v>
      </c>
      <c r="C63" s="17" t="s">
        <v>51</v>
      </c>
      <c r="D63" s="15"/>
      <c r="E63" s="15"/>
      <c r="F63" s="15"/>
      <c r="G63" s="15"/>
      <c r="H63" s="15"/>
      <c r="I63" s="15"/>
      <c r="J63" s="15"/>
      <c r="K63" s="106">
        <f>X61</f>
        <v>0</v>
      </c>
      <c r="L63" s="107"/>
      <c r="M63" s="107"/>
      <c r="N63" s="108"/>
      <c r="O63" s="45" t="s">
        <v>47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5"/>
    </row>
    <row r="64" spans="2:36" ht="18.75" customHeight="1" thickBot="1">
      <c r="B64" s="46"/>
      <c r="C64" s="47"/>
      <c r="D64" s="47"/>
      <c r="E64" s="47"/>
      <c r="F64" s="47"/>
      <c r="G64" s="47"/>
      <c r="H64" s="47"/>
      <c r="I64" s="47"/>
      <c r="J64" s="47"/>
      <c r="K64" s="48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5"/>
    </row>
    <row r="65" spans="2:36" ht="17.25" customHeight="1">
      <c r="B65" s="49" t="s">
        <v>52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1"/>
    </row>
    <row r="66" spans="2:36" s="52" customFormat="1" ht="17.25" customHeight="1">
      <c r="B66" s="53" t="s">
        <v>53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</row>
    <row r="67" spans="2:36" s="52" customFormat="1" ht="17.25" customHeight="1">
      <c r="B67" s="53" t="s">
        <v>54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</row>
    <row r="68" spans="2:36" s="52" customFormat="1" ht="17.25" customHeight="1">
      <c r="B68" s="53" t="s">
        <v>55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</row>
    <row r="69" spans="2:36" ht="12.75" customHeight="1" thickBo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</row>
  </sheetData>
  <sheetProtection password="EB6F" sheet="1"/>
  <mergeCells count="81">
    <mergeCell ref="C38:G38"/>
    <mergeCell ref="I38:J38"/>
    <mergeCell ref="N38:O38"/>
    <mergeCell ref="R38:U38"/>
    <mergeCell ref="C40:G40"/>
    <mergeCell ref="I40:J40"/>
    <mergeCell ref="N40:O40"/>
    <mergeCell ref="R40:U40"/>
    <mergeCell ref="C14:F14"/>
    <mergeCell ref="H14:J14"/>
    <mergeCell ref="N14:O14"/>
    <mergeCell ref="R14:U14"/>
    <mergeCell ref="B2:AJ2"/>
    <mergeCell ref="C8:K8"/>
    <mergeCell ref="L8:AI8"/>
    <mergeCell ref="C9:K9"/>
    <mergeCell ref="L9:AI9"/>
    <mergeCell ref="C16:F16"/>
    <mergeCell ref="H16:J16"/>
    <mergeCell ref="N16:O16"/>
    <mergeCell ref="R16:U16"/>
    <mergeCell ref="C18:F18"/>
    <mergeCell ref="H18:J18"/>
    <mergeCell ref="N18:O18"/>
    <mergeCell ref="R18:U18"/>
    <mergeCell ref="C22:G22"/>
    <mergeCell ref="I22:J22"/>
    <mergeCell ref="N22:O22"/>
    <mergeCell ref="R22:U22"/>
    <mergeCell ref="C24:G24"/>
    <mergeCell ref="I24:J24"/>
    <mergeCell ref="N24:O24"/>
    <mergeCell ref="R24:U24"/>
    <mergeCell ref="C26:G26"/>
    <mergeCell ref="I26:J26"/>
    <mergeCell ref="N26:O26"/>
    <mergeCell ref="R26:U26"/>
    <mergeCell ref="C28:G28"/>
    <mergeCell ref="I28:J28"/>
    <mergeCell ref="N28:O28"/>
    <mergeCell ref="R28:U28"/>
    <mergeCell ref="C30:G30"/>
    <mergeCell ref="I30:J30"/>
    <mergeCell ref="N30:O30"/>
    <mergeCell ref="R30:U30"/>
    <mergeCell ref="C32:G32"/>
    <mergeCell ref="I32:J32"/>
    <mergeCell ref="N32:O32"/>
    <mergeCell ref="R32:U32"/>
    <mergeCell ref="C34:G34"/>
    <mergeCell ref="I34:J34"/>
    <mergeCell ref="N34:O34"/>
    <mergeCell ref="R34:U34"/>
    <mergeCell ref="C36:G36"/>
    <mergeCell ref="I36:J36"/>
    <mergeCell ref="N36:O36"/>
    <mergeCell ref="R36:U36"/>
    <mergeCell ref="X61:Z61"/>
    <mergeCell ref="C51:F51"/>
    <mergeCell ref="R51:U51"/>
    <mergeCell ref="AN51:AP51"/>
    <mergeCell ref="C53:F53"/>
    <mergeCell ref="R53:U53"/>
    <mergeCell ref="C55:F55"/>
    <mergeCell ref="R55:U55"/>
    <mergeCell ref="I44:J44"/>
    <mergeCell ref="N44:O44"/>
    <mergeCell ref="R44:U44"/>
    <mergeCell ref="C47:P47"/>
    <mergeCell ref="R47:U47"/>
    <mergeCell ref="X59:Z59"/>
    <mergeCell ref="K63:N63"/>
    <mergeCell ref="C42:G42"/>
    <mergeCell ref="I42:J42"/>
    <mergeCell ref="N42:O42"/>
    <mergeCell ref="R42:U42"/>
    <mergeCell ref="C57:F57"/>
    <mergeCell ref="R57:U57"/>
    <mergeCell ref="C59:P59"/>
    <mergeCell ref="R59:U59"/>
    <mergeCell ref="C44:G44"/>
  </mergeCells>
  <conditionalFormatting sqref="L18:M19 L60:M62 L49:M50 L58:M58">
    <cfRule type="expression" priority="30" dxfId="0">
      <formula>回路契約内訳!#REF!=2</formula>
    </cfRule>
    <cfRule type="notContainsBlanks" priority="31" dxfId="0" stopIfTrue="1">
      <formula>LEN(TRIM(L18))&gt;0</formula>
    </cfRule>
  </conditionalFormatting>
  <conditionalFormatting sqref="L21:M21">
    <cfRule type="expression" priority="28" dxfId="0">
      <formula>回路契約内訳!#REF!=2</formula>
    </cfRule>
    <cfRule type="notContainsBlanks" priority="29" dxfId="0" stopIfTrue="1">
      <formula>LEN(TRIM(L21))&gt;0</formula>
    </cfRule>
  </conditionalFormatting>
  <conditionalFormatting sqref="K22">
    <cfRule type="expression" priority="26" dxfId="0">
      <formula>回路契約内訳!#REF!=2</formula>
    </cfRule>
    <cfRule type="notContainsBlanks" priority="27" dxfId="0" stopIfTrue="1">
      <formula>LEN(TRIM(K22))&gt;0</formula>
    </cfRule>
  </conditionalFormatting>
  <conditionalFormatting sqref="K63:N63">
    <cfRule type="notContainsBlanks" priority="25" dxfId="0" stopIfTrue="1">
      <formula>LEN(TRIM(K63))&gt;0</formula>
    </cfRule>
  </conditionalFormatting>
  <conditionalFormatting sqref="K24 K43:K44">
    <cfRule type="expression" priority="23" dxfId="0">
      <formula>回路契約内訳!#REF!=2</formula>
    </cfRule>
    <cfRule type="notContainsBlanks" priority="24" dxfId="0" stopIfTrue="1">
      <formula>LEN(TRIM(K24))&gt;0</formula>
    </cfRule>
  </conditionalFormatting>
  <conditionalFormatting sqref="K34">
    <cfRule type="expression" priority="21" dxfId="0">
      <formula>回路契約内訳!#REF!=2</formula>
    </cfRule>
    <cfRule type="notContainsBlanks" priority="22" dxfId="0" stopIfTrue="1">
      <formula>LEN(TRIM(K34))&gt;0</formula>
    </cfRule>
  </conditionalFormatting>
  <conditionalFormatting sqref="K26">
    <cfRule type="expression" priority="19" dxfId="0">
      <formula>回路契約内訳!#REF!=2</formula>
    </cfRule>
    <cfRule type="notContainsBlanks" priority="20" dxfId="0" stopIfTrue="1">
      <formula>LEN(TRIM(K26))&gt;0</formula>
    </cfRule>
  </conditionalFormatting>
  <conditionalFormatting sqref="K28">
    <cfRule type="expression" priority="17" dxfId="0">
      <formula>回路契約内訳!#REF!=2</formula>
    </cfRule>
    <cfRule type="notContainsBlanks" priority="18" dxfId="0" stopIfTrue="1">
      <formula>LEN(TRIM(K28))&gt;0</formula>
    </cfRule>
  </conditionalFormatting>
  <conditionalFormatting sqref="K30">
    <cfRule type="expression" priority="15" dxfId="0">
      <formula>回路契約内訳!#REF!=2</formula>
    </cfRule>
    <cfRule type="notContainsBlanks" priority="16" dxfId="0" stopIfTrue="1">
      <formula>LEN(TRIM(K30))&gt;0</formula>
    </cfRule>
  </conditionalFormatting>
  <conditionalFormatting sqref="K32">
    <cfRule type="expression" priority="13" dxfId="0">
      <formula>回路契約内訳!#REF!=2</formula>
    </cfRule>
    <cfRule type="notContainsBlanks" priority="14" dxfId="0" stopIfTrue="1">
      <formula>LEN(TRIM(K32))&gt;0</formula>
    </cfRule>
  </conditionalFormatting>
  <conditionalFormatting sqref="K44">
    <cfRule type="expression" priority="9" dxfId="0">
      <formula>回路契約内訳!#REF!=2</formula>
    </cfRule>
    <cfRule type="notContainsBlanks" priority="10" dxfId="0" stopIfTrue="1">
      <formula>LEN(TRIM(K44))&gt;0</formula>
    </cfRule>
  </conditionalFormatting>
  <conditionalFormatting sqref="K36">
    <cfRule type="expression" priority="7" dxfId="0">
      <formula>回路契約内訳!#REF!=2</formula>
    </cfRule>
    <cfRule type="notContainsBlanks" priority="8" dxfId="0" stopIfTrue="1">
      <formula>LEN(TRIM(K36))&gt;0</formula>
    </cfRule>
  </conditionalFormatting>
  <conditionalFormatting sqref="K42">
    <cfRule type="expression" priority="5" dxfId="0">
      <formula>回路契約内訳!#REF!=2</formula>
    </cfRule>
    <cfRule type="notContainsBlanks" priority="6" dxfId="0" stopIfTrue="1">
      <formula>LEN(TRIM(K42))&gt;0</formula>
    </cfRule>
  </conditionalFormatting>
  <conditionalFormatting sqref="K38">
    <cfRule type="expression" priority="3" dxfId="0">
      <formula>回路契約内訳!#REF!=2</formula>
    </cfRule>
    <cfRule type="notContainsBlanks" priority="4" dxfId="0" stopIfTrue="1">
      <formula>LEN(TRIM(K38))&gt;0</formula>
    </cfRule>
  </conditionalFormatting>
  <conditionalFormatting sqref="K40">
    <cfRule type="expression" priority="1" dxfId="0">
      <formula>回路契約内訳!#REF!=2</formula>
    </cfRule>
    <cfRule type="notContainsBlanks" priority="2" dxfId="0" stopIfTrue="1">
      <formula>LEN(TRIM(K40))&gt;0</formula>
    </cfRule>
  </conditionalFormatting>
  <dataValidations count="2">
    <dataValidation type="list" allowBlank="1" showInputMessage="1" showErrorMessage="1" error="プルダウンからお選びください。" sqref="C14:F14 C16:F16 C18:F18">
      <formula1>"　,住宅,アパート・寮,商店,事務所,旅館・飲食店,劇場・娯楽場,学校・病院,その他"</formula1>
    </dataValidation>
    <dataValidation type="list" allowBlank="1" showInputMessage="1" showErrorMessage="1" sqref="I22:J22 I24:J24 I26:J26 I28:J28 I30:J30 I32:J32 I34:J34 I36:J36 I38:J38 I40:J40 I42:J42 I44:J44">
      <formula1>"　,100,200"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13.00390625" style="0" customWidth="1"/>
    <col min="2" max="2" width="16.421875" style="0" customWidth="1"/>
  </cols>
  <sheetData>
    <row r="1" spans="1:2" ht="13.5">
      <c r="A1" s="59" t="s">
        <v>61</v>
      </c>
      <c r="B1" s="59" t="s">
        <v>70</v>
      </c>
    </row>
    <row r="2" spans="1:2" ht="13.5">
      <c r="A2" s="59" t="s">
        <v>62</v>
      </c>
      <c r="B2" s="59">
        <v>770</v>
      </c>
    </row>
    <row r="3" spans="1:2" ht="13.5">
      <c r="A3" s="59" t="s">
        <v>63</v>
      </c>
      <c r="B3" s="59">
        <v>990</v>
      </c>
    </row>
    <row r="4" spans="1:2" ht="13.5">
      <c r="A4" s="59" t="s">
        <v>64</v>
      </c>
      <c r="B4" s="59">
        <v>930</v>
      </c>
    </row>
    <row r="5" spans="1:2" ht="13.5">
      <c r="A5" s="59" t="s">
        <v>65</v>
      </c>
      <c r="B5" s="59">
        <v>920</v>
      </c>
    </row>
    <row r="6" spans="1:2" ht="13.5">
      <c r="A6" s="59" t="s">
        <v>66</v>
      </c>
      <c r="B6" s="59">
        <v>880</v>
      </c>
    </row>
    <row r="7" spans="1:2" ht="13.5">
      <c r="A7" s="59" t="s">
        <v>67</v>
      </c>
      <c r="B7" s="59">
        <v>950</v>
      </c>
    </row>
    <row r="8" spans="1:2" ht="13.5">
      <c r="A8" s="59" t="s">
        <v>68</v>
      </c>
      <c r="B8" s="59">
        <v>860</v>
      </c>
    </row>
    <row r="9" spans="1:2" ht="13.5">
      <c r="A9" s="59" t="s">
        <v>69</v>
      </c>
      <c r="B9" s="59">
        <v>930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2021-04-23T07:47:30Z</dcterms:modified>
  <cp:category/>
  <cp:version/>
  <cp:contentType/>
  <cp:contentStatus/>
</cp:coreProperties>
</file>